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0.1.1.14\10210_財政課\データ\○財政予算\11119 予算事務\〇補正予算\予算説明資料\R3\第4号\"/>
    </mc:Choice>
  </mc:AlternateContent>
  <xr:revisionPtr revIDLastSave="0" documentId="13_ncr:1_{142BB8BF-1986-40B1-BC0C-72B485315E15}" xr6:coauthVersionLast="45" xr6:coauthVersionMax="45" xr10:uidLastSave="{00000000-0000-0000-0000-000000000000}"/>
  <bookViews>
    <workbookView xWindow="20370" yWindow="-120" windowWidth="19440" windowHeight="15000" tabRatio="635" firstSheet="3" activeTab="8" xr2:uid="{00000000-000D-0000-FFFF-FFFF00000000}"/>
  </bookViews>
  <sheets>
    <sheet name="表紙" sheetId="34" r:id="rId1"/>
    <sheet name="目次" sheetId="40" r:id="rId2"/>
    <sheet name="総括表" sheetId="1" r:id="rId3"/>
    <sheet name="歳入款別構成表" sheetId="26" r:id="rId4"/>
    <sheet name="歳出款別構成表" sheetId="27" r:id="rId5"/>
    <sheet name="歳出性質別内訳" sheetId="23" r:id="rId6"/>
    <sheet name="歳入補正事項" sheetId="31" r:id="rId7"/>
    <sheet name="歳出補正事項" sheetId="35" r:id="rId8"/>
    <sheet name="起債・基金" sheetId="42" r:id="rId9"/>
    <sheet name="白紙" sheetId="43" r:id="rId10"/>
  </sheets>
  <definedNames>
    <definedName name="_xlnm.Print_Area" localSheetId="8">起債・基金!$A$1:$I$31</definedName>
    <definedName name="_xlnm.Print_Area" localSheetId="4">歳出款別構成表!$A$1:$I$19</definedName>
    <definedName name="_xlnm.Print_Area" localSheetId="5">歳出性質別内訳!$A$1:$J$24</definedName>
    <definedName name="_xlnm.Print_Area" localSheetId="7">歳出補正事項!$A$1:$D$20</definedName>
    <definedName name="_xlnm.Print_Area" localSheetId="3">歳入款別構成表!$A$1:$I$43</definedName>
    <definedName name="_xlnm.Print_Area" localSheetId="6">歳入補正事項!$A$1:$D$17</definedName>
    <definedName name="_xlnm.Print_Area" localSheetId="2">総括表!$A$1:$G$18</definedName>
    <definedName name="_xlnm.Print_Area" localSheetId="0">表紙!$B$2:$P$24</definedName>
    <definedName name="_xlnm.Print_Area" localSheetId="1">目次!$A$1:$N$33</definedName>
    <definedName name="_xlnm.Print_Titles" localSheetId="5">歳出性質別内訳!$2:$4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3" l="1"/>
  <c r="B19" i="35" l="1"/>
  <c r="D41" i="26" l="1"/>
  <c r="H24" i="42" l="1"/>
  <c r="E31" i="42"/>
  <c r="D31" i="42"/>
  <c r="B17" i="31"/>
  <c r="E35" i="26" l="1"/>
  <c r="F15" i="42" l="1"/>
  <c r="E16" i="42"/>
  <c r="E15" i="42"/>
  <c r="D15" i="42"/>
  <c r="D16" i="42" s="1"/>
  <c r="G19" i="27" l="1"/>
  <c r="I40" i="26"/>
  <c r="H8" i="42" l="1"/>
  <c r="H27" i="42"/>
  <c r="H29" i="42"/>
  <c r="H30" i="42"/>
  <c r="H11" i="42"/>
  <c r="I11" i="42" s="1"/>
  <c r="E19" i="26"/>
  <c r="I19" i="26" s="1"/>
  <c r="G41" i="26"/>
  <c r="H26" i="26" s="1"/>
  <c r="C41" i="26"/>
  <c r="F10" i="23"/>
  <c r="J10" i="23" s="1"/>
  <c r="F16" i="42"/>
  <c r="G15" i="42"/>
  <c r="G16" i="42" s="1"/>
  <c r="H12" i="42"/>
  <c r="I12" i="42" s="1"/>
  <c r="H21" i="42"/>
  <c r="H22" i="42"/>
  <c r="H25" i="42"/>
  <c r="H26" i="42"/>
  <c r="H28" i="42"/>
  <c r="H23" i="42"/>
  <c r="E26" i="26"/>
  <c r="I26" i="26" s="1"/>
  <c r="E15" i="1"/>
  <c r="G15" i="1" s="1"/>
  <c r="E16" i="1"/>
  <c r="G16" i="1"/>
  <c r="E10" i="1"/>
  <c r="G10" i="1" s="1"/>
  <c r="C6" i="26"/>
  <c r="E21" i="26"/>
  <c r="I21" i="26"/>
  <c r="E22" i="26"/>
  <c r="I22" i="26" s="1"/>
  <c r="E27" i="26"/>
  <c r="I27" i="26" s="1"/>
  <c r="H10" i="42"/>
  <c r="I10" i="42" s="1"/>
  <c r="C5" i="26"/>
  <c r="E11" i="1"/>
  <c r="G11" i="1" s="1"/>
  <c r="E6" i="1"/>
  <c r="G6" i="1" s="1"/>
  <c r="E22" i="23"/>
  <c r="H7" i="42"/>
  <c r="I7" i="42" s="1"/>
  <c r="H31" i="42"/>
  <c r="H14" i="42"/>
  <c r="I14" i="42" s="1"/>
  <c r="H13" i="42"/>
  <c r="I13" i="42" s="1"/>
  <c r="H9" i="42"/>
  <c r="I9" i="42" s="1"/>
  <c r="I8" i="42"/>
  <c r="D19" i="27"/>
  <c r="F5" i="23"/>
  <c r="J5" i="23" s="1"/>
  <c r="D22" i="23"/>
  <c r="H22" i="23"/>
  <c r="I21" i="23" s="1"/>
  <c r="C19" i="27"/>
  <c r="H18" i="27"/>
  <c r="E14" i="1"/>
  <c r="G14" i="1" s="1"/>
  <c r="E13" i="1"/>
  <c r="G13" i="1" s="1"/>
  <c r="E12" i="1"/>
  <c r="G12" i="1" s="1"/>
  <c r="E9" i="1"/>
  <c r="G9" i="1" s="1"/>
  <c r="E8" i="1"/>
  <c r="G8" i="1" s="1"/>
  <c r="E7" i="1"/>
  <c r="G7" i="1" s="1"/>
  <c r="F6" i="23"/>
  <c r="J6" i="23" s="1"/>
  <c r="F7" i="23"/>
  <c r="J7" i="23" s="1"/>
  <c r="F8" i="23"/>
  <c r="J8" i="23" s="1"/>
  <c r="F9" i="23"/>
  <c r="J9" i="23" s="1"/>
  <c r="F11" i="23"/>
  <c r="J11" i="23" s="1"/>
  <c r="F12" i="23"/>
  <c r="J12" i="23" s="1"/>
  <c r="F13" i="23"/>
  <c r="J13" i="23"/>
  <c r="F14" i="23"/>
  <c r="J14" i="23" s="1"/>
  <c r="F15" i="23"/>
  <c r="J15" i="23"/>
  <c r="F16" i="23"/>
  <c r="J16" i="23" s="1"/>
  <c r="F17" i="23"/>
  <c r="J17" i="23" s="1"/>
  <c r="F18" i="23"/>
  <c r="J18" i="23" s="1"/>
  <c r="F19" i="23"/>
  <c r="J19" i="23"/>
  <c r="J20" i="23"/>
  <c r="F21" i="23"/>
  <c r="J21" i="23"/>
  <c r="E7" i="27"/>
  <c r="I7" i="27" s="1"/>
  <c r="E8" i="27"/>
  <c r="I8" i="27" s="1"/>
  <c r="E9" i="27"/>
  <c r="I9" i="27" s="1"/>
  <c r="E10" i="27"/>
  <c r="I10" i="27" s="1"/>
  <c r="E11" i="27"/>
  <c r="I11" i="27" s="1"/>
  <c r="E12" i="27"/>
  <c r="I12" i="27" s="1"/>
  <c r="E13" i="27"/>
  <c r="I13" i="27" s="1"/>
  <c r="E14" i="27"/>
  <c r="I14" i="27" s="1"/>
  <c r="E15" i="27"/>
  <c r="I15" i="27" s="1"/>
  <c r="E16" i="27"/>
  <c r="I16" i="27" s="1"/>
  <c r="E17" i="27"/>
  <c r="I17" i="27" s="1"/>
  <c r="E18" i="27"/>
  <c r="I18" i="27" s="1"/>
  <c r="E14" i="26"/>
  <c r="I14" i="26" s="1"/>
  <c r="E15" i="26"/>
  <c r="E16" i="26"/>
  <c r="I16" i="26" s="1"/>
  <c r="E17" i="26"/>
  <c r="I17" i="26"/>
  <c r="E18" i="26"/>
  <c r="I18" i="26" s="1"/>
  <c r="E20" i="26"/>
  <c r="I20" i="26" s="1"/>
  <c r="E28" i="26"/>
  <c r="I28" i="26"/>
  <c r="E29" i="26"/>
  <c r="I29" i="26" s="1"/>
  <c r="E30" i="26"/>
  <c r="I30" i="26" s="1"/>
  <c r="E31" i="26"/>
  <c r="I31" i="26"/>
  <c r="E32" i="26"/>
  <c r="I32" i="26" s="1"/>
  <c r="E33" i="26"/>
  <c r="I33" i="26" s="1"/>
  <c r="E34" i="26"/>
  <c r="I34" i="26" s="1"/>
  <c r="I35" i="26"/>
  <c r="E36" i="26"/>
  <c r="I36" i="26" s="1"/>
  <c r="E37" i="26"/>
  <c r="I37" i="26" s="1"/>
  <c r="E38" i="26"/>
  <c r="I38" i="26" s="1"/>
  <c r="E39" i="26"/>
  <c r="I39" i="26" s="1"/>
  <c r="C7" i="26" l="1"/>
  <c r="F22" i="23"/>
  <c r="G17" i="23" s="1"/>
  <c r="I20" i="23"/>
  <c r="I10" i="23"/>
  <c r="I6" i="23"/>
  <c r="I19" i="23"/>
  <c r="I7" i="23"/>
  <c r="I17" i="23"/>
  <c r="I8" i="23"/>
  <c r="I11" i="23"/>
  <c r="I12" i="23"/>
  <c r="I15" i="23"/>
  <c r="I5" i="23"/>
  <c r="I13" i="23"/>
  <c r="H10" i="27"/>
  <c r="H12" i="27"/>
  <c r="H16" i="27"/>
  <c r="E41" i="26"/>
  <c r="F35" i="26" s="1"/>
  <c r="I15" i="26"/>
  <c r="H37" i="26"/>
  <c r="H39" i="26"/>
  <c r="H7" i="27"/>
  <c r="H15" i="27"/>
  <c r="H9" i="27"/>
  <c r="H17" i="26"/>
  <c r="H36" i="26"/>
  <c r="H14" i="27"/>
  <c r="H13" i="27"/>
  <c r="H40" i="26"/>
  <c r="H8" i="27"/>
  <c r="H17" i="27"/>
  <c r="H11" i="27"/>
  <c r="H14" i="26"/>
  <c r="E19" i="27"/>
  <c r="F15" i="27" s="1"/>
  <c r="H29" i="26"/>
  <c r="H20" i="26"/>
  <c r="H30" i="26"/>
  <c r="H32" i="26"/>
  <c r="H31" i="26"/>
  <c r="H38" i="26"/>
  <c r="H19" i="26"/>
  <c r="H15" i="42"/>
  <c r="H35" i="26"/>
  <c r="H16" i="26"/>
  <c r="H28" i="26"/>
  <c r="H21" i="26"/>
  <c r="H18" i="26"/>
  <c r="H33" i="26"/>
  <c r="H34" i="26"/>
  <c r="H15" i="26"/>
  <c r="H27" i="26"/>
  <c r="H22" i="26"/>
  <c r="I9" i="23"/>
  <c r="I18" i="23"/>
  <c r="I16" i="23"/>
  <c r="I14" i="23"/>
  <c r="F40" i="26" l="1"/>
  <c r="G15" i="23"/>
  <c r="G20" i="23"/>
  <c r="G12" i="23"/>
  <c r="G11" i="23"/>
  <c r="G19" i="23"/>
  <c r="G10" i="23"/>
  <c r="G21" i="23"/>
  <c r="G7" i="23"/>
  <c r="G6" i="23"/>
  <c r="G13" i="23"/>
  <c r="G16" i="23"/>
  <c r="J22" i="23"/>
  <c r="G18" i="23"/>
  <c r="G5" i="23"/>
  <c r="G14" i="23"/>
  <c r="G9" i="23"/>
  <c r="G8" i="23"/>
  <c r="F18" i="27"/>
  <c r="F11" i="27"/>
  <c r="F7" i="27"/>
  <c r="F16" i="27"/>
  <c r="F9" i="27"/>
  <c r="F8" i="27"/>
  <c r="I19" i="27"/>
  <c r="F13" i="27"/>
  <c r="F14" i="27"/>
  <c r="F17" i="27"/>
  <c r="F12" i="27"/>
  <c r="F10" i="27"/>
  <c r="F37" i="26"/>
  <c r="F39" i="26"/>
  <c r="I41" i="26"/>
  <c r="F32" i="26"/>
  <c r="F36" i="26"/>
  <c r="F27" i="26"/>
  <c r="F16" i="26"/>
  <c r="F19" i="26"/>
  <c r="F17" i="26"/>
  <c r="F38" i="26"/>
  <c r="F34" i="26"/>
  <c r="F29" i="26"/>
  <c r="F20" i="26"/>
  <c r="F15" i="26"/>
  <c r="F18" i="26"/>
  <c r="F21" i="26"/>
  <c r="F26" i="26"/>
  <c r="F22" i="26"/>
  <c r="F28" i="26"/>
  <c r="F14" i="26"/>
  <c r="F33" i="26"/>
  <c r="F31" i="26"/>
  <c r="F30" i="26"/>
  <c r="H41" i="26"/>
  <c r="H19" i="27"/>
  <c r="I22" i="23"/>
  <c r="H16" i="42"/>
  <c r="I16" i="42" s="1"/>
  <c r="I15" i="42"/>
  <c r="G22" i="23" l="1"/>
  <c r="F19" i="27"/>
  <c r="F4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合志市</author>
  </authors>
  <commentList>
    <comment ref="A3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予算書の順番に合わせること。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<sst xmlns="http://schemas.openxmlformats.org/spreadsheetml/2006/main" count="334" uniqueCount="239">
  <si>
    <t>ページ</t>
    <phoneticPr fontId="2"/>
  </si>
  <si>
    <t>計</t>
    <rPh sb="0" eb="1">
      <t>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</si>
  <si>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</si>
  <si>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</si>
  <si>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</si>
  <si>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</si>
  <si>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</si>
  <si>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市税</t>
    <rPh sb="0" eb="1">
      <t>シ</t>
    </rPh>
    <rPh sb="1" eb="2">
      <t>ゼイ</t>
    </rPh>
    <phoneticPr fontId="2"/>
  </si>
  <si>
    <t>地方譲与税</t>
    <rPh sb="0" eb="1">
      <t>チ</t>
    </rPh>
    <rPh sb="1" eb="2">
      <t>ガタ</t>
    </rPh>
    <rPh sb="2" eb="3">
      <t>ユズル</t>
    </rPh>
    <rPh sb="3" eb="4">
      <t>アタエ</t>
    </rPh>
    <rPh sb="4" eb="5">
      <t>ゼイ</t>
    </rPh>
    <phoneticPr fontId="2"/>
  </si>
  <si>
    <t>利子割交付金</t>
    <rPh sb="0" eb="1">
      <t>リ</t>
    </rPh>
    <rPh sb="1" eb="2">
      <t>コ</t>
    </rPh>
    <rPh sb="2" eb="3">
      <t>ワリ</t>
    </rPh>
    <rPh sb="3" eb="6">
      <t>コウフキン</t>
    </rPh>
    <phoneticPr fontId="2"/>
  </si>
  <si>
    <t>市債</t>
    <rPh sb="0" eb="2">
      <t>シサイ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</si>
  <si>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</si>
  <si>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</si>
  <si>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繰入金</t>
    <rPh sb="0" eb="2">
      <t>クリイレ</t>
    </rPh>
    <rPh sb="2" eb="3">
      <t>キン</t>
    </rPh>
    <phoneticPr fontId="2"/>
  </si>
  <si>
    <t>財産収入</t>
    <rPh sb="0" eb="1">
      <t>ザイ</t>
    </rPh>
    <rPh sb="1" eb="2">
      <t>サン</t>
    </rPh>
    <rPh sb="2" eb="4">
      <t>シュウニュウ</t>
    </rPh>
    <phoneticPr fontId="2"/>
  </si>
  <si>
    <t>県支出金</t>
    <rPh sb="0" eb="1">
      <t>ケン</t>
    </rPh>
    <rPh sb="1" eb="4">
      <t>シシュツキン</t>
    </rPh>
    <phoneticPr fontId="2"/>
  </si>
  <si>
    <t>国庫支出金</t>
    <rPh sb="0" eb="2">
      <t>コッコ</t>
    </rPh>
    <rPh sb="2" eb="5">
      <t>シシュツキン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</si>
  <si>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</si>
  <si>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</si>
  <si>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地方交付税</t>
    <rPh sb="0" eb="2">
      <t>チホウ</t>
    </rPh>
    <rPh sb="2" eb="5">
      <t>コウフゼイ</t>
    </rPh>
    <phoneticPr fontId="2"/>
  </si>
  <si>
    <t>地方特例交付金</t>
    <rPh sb="0" eb="1">
      <t>チ</t>
    </rPh>
    <rPh sb="1" eb="2">
      <t>ガタ</t>
    </rPh>
    <rPh sb="2" eb="3">
      <t>トク</t>
    </rPh>
    <rPh sb="3" eb="4">
      <t>レイ</t>
    </rPh>
    <rPh sb="4" eb="7">
      <t>コウフキン</t>
    </rPh>
    <phoneticPr fontId="2"/>
  </si>
  <si>
    <t>地方消費税交付金</t>
    <rPh sb="0" eb="1">
      <t>チ</t>
    </rPh>
    <rPh sb="1" eb="2">
      <t>ガタ</t>
    </rPh>
    <rPh sb="2" eb="4">
      <t>ショウヒ</t>
    </rPh>
    <rPh sb="4" eb="5">
      <t>ゼイ</t>
    </rPh>
    <rPh sb="5" eb="8">
      <t>コウフキン</t>
    </rPh>
    <phoneticPr fontId="2"/>
  </si>
  <si>
    <t>ゴルフ場利用税交付金</t>
    <rPh sb="3" eb="4">
      <t>ジョウ</t>
    </rPh>
    <rPh sb="4" eb="5">
      <t>リ</t>
    </rPh>
    <rPh sb="5" eb="6">
      <t>ヨウ</t>
    </rPh>
    <rPh sb="6" eb="7">
      <t>ゼイ</t>
    </rPh>
    <rPh sb="7" eb="10">
      <t>コウフキン</t>
    </rPh>
    <phoneticPr fontId="2"/>
  </si>
  <si>
    <t>（うち一部事務組合等）</t>
    <rPh sb="3" eb="5">
      <t>イチブ</t>
    </rPh>
    <rPh sb="5" eb="7">
      <t>ジム</t>
    </rPh>
    <rPh sb="7" eb="9">
      <t>クミアイ</t>
    </rPh>
    <rPh sb="9" eb="10">
      <t>トウ</t>
    </rPh>
    <phoneticPr fontId="2"/>
  </si>
  <si>
    <t>区分</t>
    <rPh sb="0" eb="2">
      <t>クブン</t>
    </rPh>
    <phoneticPr fontId="2"/>
  </si>
  <si>
    <t>一般会計</t>
    <rPh sb="0" eb="2">
      <t>イッパン</t>
    </rPh>
    <rPh sb="2" eb="4">
      <t>カイケイ</t>
    </rPh>
    <phoneticPr fontId="2"/>
  </si>
  <si>
    <t>工業用水道
事業会計</t>
    <rPh sb="0" eb="2">
      <t>コウギョウ</t>
    </rPh>
    <rPh sb="2" eb="3">
      <t>ヨウ</t>
    </rPh>
    <rPh sb="3" eb="5">
      <t>スイドウ</t>
    </rPh>
    <rPh sb="6" eb="8">
      <t>ジギョウ</t>
    </rPh>
    <rPh sb="8" eb="10">
      <t>カイケイ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</si>
  <si>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</si>
  <si>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交通安全対策特別交付金</t>
    <rPh sb="0" eb="2">
      <t>コウツウ</t>
    </rPh>
    <rPh sb="2" eb="6">
      <t>アンゼンタイサク</t>
    </rPh>
    <rPh sb="6" eb="8">
      <t>トクベツ</t>
    </rPh>
    <rPh sb="8" eb="11">
      <t>コウフキン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</si>
  <si>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</si>
  <si>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</si>
  <si>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</si>
  <si>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</si>
  <si>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</si>
  <si>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</si>
  <si>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</si>
  <si>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</si>
  <si>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</si>
  <si>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3">
      <t>コウサイヒ</t>
    </rPh>
    <phoneticPr fontId="2"/>
  </si>
  <si>
    <t>予備費</t>
    <rPh sb="0" eb="2">
      <t>ヨビ</t>
    </rPh>
    <rPh sb="2" eb="3">
      <t>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</si>
  <si>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</si>
  <si>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2">
      <t>フジョ</t>
    </rPh>
    <rPh sb="2" eb="3">
      <t>ヒ</t>
    </rPh>
    <phoneticPr fontId="2"/>
  </si>
  <si>
    <t>補助費等</t>
    <rPh sb="0" eb="2">
      <t>ホジョ</t>
    </rPh>
    <rPh sb="2" eb="4">
      <t>ヒトウ</t>
    </rPh>
    <phoneticPr fontId="2"/>
  </si>
  <si>
    <t>公債費</t>
    <rPh sb="0" eb="1">
      <t>コウ</t>
    </rPh>
    <rPh sb="1" eb="2">
      <t>サイ</t>
    </rPh>
    <rPh sb="2" eb="3">
      <t>ヒ</t>
    </rPh>
    <phoneticPr fontId="2"/>
  </si>
  <si>
    <t>予備費</t>
    <rPh sb="0" eb="1">
      <t>ヨ</t>
    </rPh>
    <rPh sb="1" eb="2">
      <t>ソナエ</t>
    </rPh>
    <rPh sb="2" eb="3">
      <t>ヒ</t>
    </rPh>
    <phoneticPr fontId="2"/>
  </si>
  <si>
    <t>繰出金</t>
    <rPh sb="0" eb="1">
      <t>クリ</t>
    </rPh>
    <rPh sb="1" eb="2">
      <t>デ</t>
    </rPh>
    <rPh sb="2" eb="3">
      <t>キン</t>
    </rPh>
    <phoneticPr fontId="2"/>
  </si>
  <si>
    <t>積立金</t>
    <rPh sb="0" eb="1">
      <t>セキ</t>
    </rPh>
    <rPh sb="1" eb="2">
      <t>リツ</t>
    </rPh>
    <rPh sb="2" eb="3">
      <t>キン</t>
    </rPh>
    <phoneticPr fontId="2"/>
  </si>
  <si>
    <t>国有提供施設等
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8" eb="10">
      <t>ショザイ</t>
    </rPh>
    <rPh sb="10" eb="13">
      <t>シチョウソン</t>
    </rPh>
    <rPh sb="13" eb="15">
      <t>ジョセイ</t>
    </rPh>
    <rPh sb="15" eb="18">
      <t>コウフキン</t>
    </rPh>
    <phoneticPr fontId="2"/>
  </si>
  <si>
    <t>収益的
支出</t>
    <rPh sb="0" eb="2">
      <t>シュウエキ</t>
    </rPh>
    <rPh sb="2" eb="3">
      <t>テキ</t>
    </rPh>
    <rPh sb="4" eb="6">
      <t>シシュツ</t>
    </rPh>
    <phoneticPr fontId="2"/>
  </si>
  <si>
    <t>資本的
支出</t>
    <rPh sb="0" eb="2">
      <t>シホン</t>
    </rPh>
    <rPh sb="2" eb="3">
      <t>テキ</t>
    </rPh>
    <rPh sb="4" eb="6">
      <t>シシュツ</t>
    </rPh>
    <phoneticPr fontId="2"/>
  </si>
  <si>
    <t>義務的経費</t>
    <rPh sb="0" eb="3">
      <t>ギムテキ</t>
    </rPh>
    <rPh sb="3" eb="5">
      <t>ケイヒ</t>
    </rPh>
    <phoneticPr fontId="2"/>
  </si>
  <si>
    <t>投資的経費</t>
    <rPh sb="0" eb="3">
      <t>トウシテキ</t>
    </rPh>
    <rPh sb="3" eb="5">
      <t>ケイヒ</t>
    </rPh>
    <phoneticPr fontId="2"/>
  </si>
  <si>
    <t>（うち補助）</t>
    <rPh sb="3" eb="5">
      <t>ホジョ</t>
    </rPh>
    <phoneticPr fontId="2"/>
  </si>
  <si>
    <t>◇◇◇　　目　　次　　◇◇◇</t>
    <rPh sb="5" eb="6">
      <t>メ</t>
    </rPh>
    <rPh sb="8" eb="9">
      <t>ツギ</t>
    </rPh>
    <phoneticPr fontId="2"/>
  </si>
  <si>
    <t>国民健康保険
特別会計</t>
    <rPh sb="0" eb="2">
      <t>コクミン</t>
    </rPh>
    <rPh sb="2" eb="6">
      <t>ケンコウホケン</t>
    </rPh>
    <rPh sb="7" eb="11">
      <t>トクベツカイケイ</t>
    </rPh>
    <phoneticPr fontId="2"/>
  </si>
  <si>
    <t>介護保険
特別会計</t>
    <rPh sb="0" eb="2">
      <t>カイゴ</t>
    </rPh>
    <rPh sb="2" eb="3">
      <t>ホ</t>
    </rPh>
    <rPh sb="3" eb="4">
      <t>ケン</t>
    </rPh>
    <rPh sb="5" eb="7">
      <t>トクベツ</t>
    </rPh>
    <rPh sb="7" eb="9">
      <t>カイケイ</t>
    </rPh>
    <phoneticPr fontId="2"/>
  </si>
  <si>
    <t>合計</t>
    <rPh sb="0" eb="1">
      <t>ゴウ</t>
    </rPh>
    <rPh sb="1" eb="2">
      <t>ケイ</t>
    </rPh>
    <phoneticPr fontId="2"/>
  </si>
  <si>
    <t>今回補正額</t>
    <rPh sb="0" eb="2">
      <t>コンカイ</t>
    </rPh>
    <phoneticPr fontId="2"/>
  </si>
  <si>
    <t>合計</t>
    <rPh sb="0" eb="2">
      <t>ゴウケイ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</si>
  <si>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</si>
  <si>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</si>
  <si>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(B)</t>
    <phoneticPr fontId="2"/>
  </si>
  <si>
    <t>第１　全会計予算総括表</t>
    <rPh sb="0" eb="1">
      <t>ダイ</t>
    </rPh>
    <rPh sb="3" eb="4">
      <t>ゼン</t>
    </rPh>
    <rPh sb="4" eb="6">
      <t>カイケイ</t>
    </rPh>
    <rPh sb="6" eb="7">
      <t>ヨ</t>
    </rPh>
    <rPh sb="7" eb="8">
      <t>ザン</t>
    </rPh>
    <rPh sb="8" eb="9">
      <t>ソウ</t>
    </rPh>
    <rPh sb="9" eb="10">
      <t>クク</t>
    </rPh>
    <rPh sb="10" eb="11">
      <t>ヒョウ</t>
    </rPh>
    <phoneticPr fontId="2"/>
  </si>
  <si>
    <t>第２　一般会計補正予算の概要</t>
    <rPh sb="0" eb="1">
      <t>ダイ</t>
    </rPh>
    <rPh sb="3" eb="5">
      <t>イッパン</t>
    </rPh>
    <rPh sb="5" eb="7">
      <t>カイケイ</t>
    </rPh>
    <rPh sb="7" eb="9">
      <t>ホセイ</t>
    </rPh>
    <rPh sb="9" eb="10">
      <t>ヨ</t>
    </rPh>
    <rPh sb="10" eb="11">
      <t>ザン</t>
    </rPh>
    <rPh sb="12" eb="14">
      <t>ガイヨウ</t>
    </rPh>
    <phoneticPr fontId="2"/>
  </si>
  <si>
    <t>　１　予算規模</t>
    <rPh sb="3" eb="5">
      <t>ヨサン</t>
    </rPh>
    <rPh sb="5" eb="7">
      <t>キボ</t>
    </rPh>
    <phoneticPr fontId="2"/>
  </si>
  <si>
    <t>　２　予算の内訳</t>
    <rPh sb="3" eb="5">
      <t>ヨサン</t>
    </rPh>
    <rPh sb="6" eb="8">
      <t>ウチワケ</t>
    </rPh>
    <phoneticPr fontId="2"/>
  </si>
  <si>
    <t>　⑵　歳　出</t>
    <rPh sb="3" eb="4">
      <t>トシ</t>
    </rPh>
    <rPh sb="5" eb="6">
      <t>デ</t>
    </rPh>
    <phoneticPr fontId="2"/>
  </si>
  <si>
    <t>第１　全会計予算総括表</t>
    <rPh sb="0" eb="1">
      <t>ダイ</t>
    </rPh>
    <phoneticPr fontId="2"/>
  </si>
  <si>
    <t>今回補正額</t>
    <rPh sb="0" eb="2">
      <t>コンカイ</t>
    </rPh>
    <rPh sb="2" eb="4">
      <t>ホセイ</t>
    </rPh>
    <rPh sb="4" eb="5">
      <t>ガク</t>
    </rPh>
    <phoneticPr fontId="2"/>
  </si>
  <si>
    <t>今回補正の主なもの</t>
    <rPh sb="0" eb="2">
      <t>コンカイ</t>
    </rPh>
    <rPh sb="2" eb="4">
      <t>ホセイ</t>
    </rPh>
    <rPh sb="5" eb="6">
      <t>オモ</t>
    </rPh>
    <phoneticPr fontId="2"/>
  </si>
  <si>
    <t>(単位：千円、％）</t>
    <phoneticPr fontId="2"/>
  </si>
  <si>
    <t>　３　補正の主な事項</t>
    <rPh sb="3" eb="5">
      <t>ホセイ</t>
    </rPh>
    <rPh sb="6" eb="7">
      <t>オモ</t>
    </rPh>
    <rPh sb="8" eb="10">
      <t>ジコウ</t>
    </rPh>
    <phoneticPr fontId="2"/>
  </si>
  <si>
    <t>担当課</t>
    <rPh sb="0" eb="3">
      <t>タントウカ</t>
    </rPh>
    <phoneticPr fontId="2"/>
  </si>
  <si>
    <t>　　⑴　歳　入</t>
    <rPh sb="4" eb="5">
      <t>サイ</t>
    </rPh>
    <rPh sb="6" eb="7">
      <t>ニュウ</t>
    </rPh>
    <phoneticPr fontId="2"/>
  </si>
  <si>
    <t>　　⑴　歳　入</t>
    <phoneticPr fontId="2"/>
  </si>
  <si>
    <t>(単位：千円、％）</t>
    <phoneticPr fontId="2"/>
  </si>
  <si>
    <t>　　①　予算科目別（款別）</t>
    <rPh sb="4" eb="6">
      <t>ヨサン</t>
    </rPh>
    <rPh sb="6" eb="8">
      <t>カモク</t>
    </rPh>
    <rPh sb="8" eb="9">
      <t>ベツ</t>
    </rPh>
    <rPh sb="10" eb="11">
      <t>カン</t>
    </rPh>
    <rPh sb="11" eb="12">
      <t>ベツ</t>
    </rPh>
    <phoneticPr fontId="2"/>
  </si>
  <si>
    <t>　　　①　予算科目別（款別）</t>
    <rPh sb="5" eb="7">
      <t>ヨサン</t>
    </rPh>
    <rPh sb="7" eb="9">
      <t>カモク</t>
    </rPh>
    <rPh sb="9" eb="10">
      <t>ベツ</t>
    </rPh>
    <rPh sb="11" eb="12">
      <t>カン</t>
    </rPh>
    <rPh sb="12" eb="13">
      <t>ベツ</t>
    </rPh>
    <phoneticPr fontId="2"/>
  </si>
  <si>
    <t>投資及び出資金・貸付金</t>
    <rPh sb="0" eb="2">
      <t>トウシ</t>
    </rPh>
    <rPh sb="2" eb="3">
      <t>オヨ</t>
    </rPh>
    <rPh sb="4" eb="7">
      <t>シュッシキン</t>
    </rPh>
    <rPh sb="8" eb="9">
      <t>カシ</t>
    </rPh>
    <rPh sb="9" eb="10">
      <t>ヅケ</t>
    </rPh>
    <rPh sb="10" eb="11">
      <t>キン</t>
    </rPh>
    <phoneticPr fontId="2"/>
  </si>
  <si>
    <t>- 2 -</t>
    <phoneticPr fontId="2"/>
  </si>
  <si>
    <t>- 4 -</t>
    <phoneticPr fontId="2"/>
  </si>
  <si>
    <t>　　⑵　歳　出</t>
    <rPh sb="4" eb="5">
      <t>サイ</t>
    </rPh>
    <rPh sb="6" eb="7">
      <t>デ</t>
    </rPh>
    <phoneticPr fontId="2"/>
  </si>
  <si>
    <t>- 5 -</t>
    <phoneticPr fontId="2"/>
  </si>
  <si>
    <t>(C)=(A)+(B)</t>
    <phoneticPr fontId="2"/>
  </si>
  <si>
    <t>- 3 -</t>
    <phoneticPr fontId="2"/>
  </si>
  <si>
    <t>　　②　性質別</t>
    <phoneticPr fontId="2"/>
  </si>
  <si>
    <t>(単位：千円、％）</t>
    <phoneticPr fontId="2"/>
  </si>
  <si>
    <t>補　 正 　額</t>
    <rPh sb="0" eb="1">
      <t>タスク</t>
    </rPh>
    <rPh sb="3" eb="4">
      <t>セイ</t>
    </rPh>
    <rPh sb="6" eb="7">
      <t>ガク</t>
    </rPh>
    <phoneticPr fontId="2"/>
  </si>
  <si>
    <t>構成率</t>
    <rPh sb="0" eb="3">
      <t>コウセイリツ</t>
    </rPh>
    <phoneticPr fontId="2"/>
  </si>
  <si>
    <t>　　　②　性　質　別</t>
    <rPh sb="5" eb="6">
      <t>セイ</t>
    </rPh>
    <rPh sb="7" eb="8">
      <t>シツ</t>
    </rPh>
    <rPh sb="9" eb="10">
      <t>ベツ</t>
    </rPh>
    <phoneticPr fontId="2"/>
  </si>
  <si>
    <t>　　⑴　歳　　入</t>
    <rPh sb="4" eb="5">
      <t>サイ</t>
    </rPh>
    <rPh sb="7" eb="8">
      <t>ニュウ</t>
    </rPh>
    <phoneticPr fontId="2"/>
  </si>
  <si>
    <t>　　⑵　歳　　出</t>
    <rPh sb="4" eb="5">
      <t>トシ</t>
    </rPh>
    <rPh sb="7" eb="8">
      <t>デ</t>
    </rPh>
    <phoneticPr fontId="2"/>
  </si>
  <si>
    <t>後期高齢者医療
特別会計</t>
    <rPh sb="0" eb="2">
      <t>コウキ</t>
    </rPh>
    <rPh sb="2" eb="5">
      <t>コウレイシャ</t>
    </rPh>
    <rPh sb="5" eb="7">
      <t>イリョウ</t>
    </rPh>
    <rPh sb="8" eb="10">
      <t>トクベツ</t>
    </rPh>
    <rPh sb="10" eb="12">
      <t>カイケイ</t>
    </rPh>
    <phoneticPr fontId="2"/>
  </si>
  <si>
    <t>(D)</t>
    <phoneticPr fontId="2"/>
  </si>
  <si>
    <t>増減率</t>
    <rPh sb="0" eb="2">
      <t>ゾウゲン</t>
    </rPh>
    <rPh sb="2" eb="3">
      <t>リツ</t>
    </rPh>
    <phoneticPr fontId="2"/>
  </si>
  <si>
    <t>(A)</t>
    <phoneticPr fontId="2"/>
  </si>
  <si>
    <t>(C)/(D)</t>
    <phoneticPr fontId="2"/>
  </si>
  <si>
    <t>(A)</t>
    <phoneticPr fontId="2"/>
  </si>
  <si>
    <t>(B)</t>
    <phoneticPr fontId="2"/>
  </si>
  <si>
    <t>(C)=(A)+(B)</t>
    <phoneticPr fontId="2"/>
  </si>
  <si>
    <t>(D)</t>
    <phoneticPr fontId="2"/>
  </si>
  <si>
    <t>(C)/(D)</t>
    <phoneticPr fontId="2"/>
  </si>
  <si>
    <t>- 1 -</t>
    <phoneticPr fontId="2"/>
  </si>
  <si>
    <t>（単位：千円）</t>
    <rPh sb="1" eb="3">
      <t>タンイ</t>
    </rPh>
    <rPh sb="4" eb="6">
      <t>センエン</t>
    </rPh>
    <phoneticPr fontId="2"/>
  </si>
  <si>
    <t>第２　一般会計補正予算の概要</t>
    <rPh sb="0" eb="1">
      <t>ダイ</t>
    </rPh>
    <rPh sb="3" eb="5">
      <t>イッパン</t>
    </rPh>
    <rPh sb="7" eb="9">
      <t>ホセイ</t>
    </rPh>
    <rPh sb="12" eb="14">
      <t>ガイヨウ</t>
    </rPh>
    <phoneticPr fontId="2"/>
  </si>
  <si>
    <t>(A)</t>
    <phoneticPr fontId="2"/>
  </si>
  <si>
    <t>（うち職員給）</t>
    <rPh sb="3" eb="5">
      <t>ショクイン</t>
    </rPh>
    <rPh sb="5" eb="6">
      <t>キュウ</t>
    </rPh>
    <phoneticPr fontId="2"/>
  </si>
  <si>
    <t>その他経費</t>
    <rPh sb="2" eb="3">
      <t>タ</t>
    </rPh>
    <rPh sb="3" eb="5">
      <t>ケイヒ</t>
    </rPh>
    <phoneticPr fontId="2"/>
  </si>
  <si>
    <t>- 7 -</t>
    <phoneticPr fontId="2"/>
  </si>
  <si>
    <t>- 7 -</t>
    <phoneticPr fontId="2"/>
  </si>
  <si>
    <t>- 7 -</t>
    <phoneticPr fontId="2"/>
  </si>
  <si>
    <t>- 8 -</t>
    <phoneticPr fontId="2"/>
  </si>
  <si>
    <t>- 8 -</t>
    <phoneticPr fontId="2"/>
  </si>
  <si>
    <t>- 8 -</t>
    <phoneticPr fontId="2"/>
  </si>
  <si>
    <t>　　　①　予算科目別（款別）</t>
    <phoneticPr fontId="2"/>
  </si>
  <si>
    <t>・・・・・・・・・・・・・・・・・・・・・・・・・・・・・・・・・・・・・・・・・・</t>
    <phoneticPr fontId="2"/>
  </si>
  <si>
    <t>・・・・・・・・・・・・・・・・・・・・・・・・・・・・・・・・・・・・・・・・・・</t>
    <phoneticPr fontId="2"/>
  </si>
  <si>
    <t>・・・・・・・・・・・・・・・・・・・・・・・・・・・・・・・・・・・・・・・・・・</t>
    <phoneticPr fontId="2"/>
  </si>
  <si>
    <t>・・・・・・・・・・・・・・・・・・・・・・・・・・・・・・・・・・・・・・・・・・</t>
    <phoneticPr fontId="2"/>
  </si>
  <si>
    <t>・・・・・・・・・・・・・・・・・・・・・・・・・・・・・・・・・・・・・・・・・・</t>
    <phoneticPr fontId="2"/>
  </si>
  <si>
    <t>・・・・・・・・・・・・・・・・・・・・・・・・・・・・・・・・・・・・・・・・・・</t>
    <phoneticPr fontId="2"/>
  </si>
  <si>
    <t>　３　補正の主な事項</t>
    <phoneticPr fontId="2"/>
  </si>
  <si>
    <t>・・・・・・・・・・・・・・・・・・・・・・・・・・・・・・・・・・・・・・・・・・</t>
    <phoneticPr fontId="2"/>
  </si>
  <si>
    <t>　　⑶　債務負担行為補正（追加）</t>
    <phoneticPr fontId="2"/>
  </si>
  <si>
    <t>- ６ -</t>
    <phoneticPr fontId="2"/>
  </si>
  <si>
    <t>- ７ -</t>
    <phoneticPr fontId="2"/>
  </si>
  <si>
    <t>- ８ -</t>
    <phoneticPr fontId="2"/>
  </si>
  <si>
    <t>今回補正の主な事業</t>
    <rPh sb="0" eb="2">
      <t>コンカイ</t>
    </rPh>
    <rPh sb="2" eb="4">
      <t>ホセイ</t>
    </rPh>
    <rPh sb="5" eb="6">
      <t>オモ</t>
    </rPh>
    <rPh sb="7" eb="9">
      <t>ジギョウ</t>
    </rPh>
    <phoneticPr fontId="2"/>
  </si>
  <si>
    <t>今回補正の主な事業</t>
    <phoneticPr fontId="2"/>
  </si>
  <si>
    <t>最終予算額</t>
    <rPh sb="0" eb="2">
      <t>サイシュウ</t>
    </rPh>
    <rPh sb="2" eb="5">
      <t>ヨサンガク</t>
    </rPh>
    <phoneticPr fontId="2"/>
  </si>
  <si>
    <t>補正前額</t>
    <rPh sb="0" eb="2">
      <t>ホセイ</t>
    </rPh>
    <rPh sb="2" eb="3">
      <t>マエ</t>
    </rPh>
    <rPh sb="3" eb="4">
      <t>ガク</t>
    </rPh>
    <phoneticPr fontId="2"/>
  </si>
  <si>
    <t>補　正　前　額</t>
    <rPh sb="0" eb="1">
      <t>タスク</t>
    </rPh>
    <rPh sb="2" eb="3">
      <t>セイ</t>
    </rPh>
    <rPh sb="4" eb="5">
      <t>マエ</t>
    </rPh>
    <rPh sb="6" eb="7">
      <t>ガク</t>
    </rPh>
    <phoneticPr fontId="2"/>
  </si>
  <si>
    <t>下水道事業会計</t>
    <rPh sb="0" eb="2">
      <t>ゲスイ</t>
    </rPh>
    <rPh sb="2" eb="3">
      <t>ミチ</t>
    </rPh>
    <rPh sb="3" eb="5">
      <t>ジギョウ</t>
    </rPh>
    <rPh sb="5" eb="7">
      <t>カイケイ</t>
    </rPh>
    <phoneticPr fontId="2"/>
  </si>
  <si>
    <t>（うちその他事業負担金）</t>
    <rPh sb="5" eb="6">
      <t>タ</t>
    </rPh>
    <rPh sb="6" eb="8">
      <t>ジギョウ</t>
    </rPh>
    <rPh sb="8" eb="11">
      <t>フタンキン</t>
    </rPh>
    <phoneticPr fontId="2"/>
  </si>
  <si>
    <t>（うち単独）</t>
    <rPh sb="3" eb="5">
      <t>タンドク</t>
    </rPh>
    <phoneticPr fontId="2"/>
  </si>
  <si>
    <t>合併特例事業債</t>
    <rPh sb="0" eb="2">
      <t>ガッペイ</t>
    </rPh>
    <rPh sb="2" eb="4">
      <t>トクレイ</t>
    </rPh>
    <rPh sb="4" eb="7">
      <t>ジギョウサイ</t>
    </rPh>
    <phoneticPr fontId="19"/>
  </si>
  <si>
    <t>緊急防災・減災事業債</t>
    <rPh sb="7" eb="10">
      <t>ジギョウサイ</t>
    </rPh>
    <phoneticPr fontId="21"/>
  </si>
  <si>
    <t>公共事業等債</t>
    <rPh sb="0" eb="2">
      <t>コウキョウ</t>
    </rPh>
    <rPh sb="2" eb="5">
      <t>ジギョウトウ</t>
    </rPh>
    <rPh sb="5" eb="6">
      <t>サイ</t>
    </rPh>
    <phoneticPr fontId="21"/>
  </si>
  <si>
    <t>消防・防災施設整備事業債</t>
    <rPh sb="0" eb="2">
      <t>ショウボウ</t>
    </rPh>
    <rPh sb="3" eb="5">
      <t>ボウサイ</t>
    </rPh>
    <rPh sb="5" eb="7">
      <t>シセツ</t>
    </rPh>
    <rPh sb="7" eb="9">
      <t>セイビ</t>
    </rPh>
    <rPh sb="9" eb="11">
      <t>ジギョウ</t>
    </rPh>
    <rPh sb="11" eb="12">
      <t>サイ</t>
    </rPh>
    <phoneticPr fontId="19"/>
  </si>
  <si>
    <t>学校教育施設等整備事業債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1">
      <t>ジギョウ</t>
    </rPh>
    <rPh sb="11" eb="12">
      <t>サイ</t>
    </rPh>
    <phoneticPr fontId="21"/>
  </si>
  <si>
    <t>公共施設等適正管理推進事業債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スイシン</t>
    </rPh>
    <rPh sb="11" eb="14">
      <t>ジギョウサイ</t>
    </rPh>
    <phoneticPr fontId="2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</si>
  <si>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9"/>
  </si>
  <si>
    <t>計</t>
    <rPh sb="0" eb="1">
      <t>ケイ</t>
    </rPh>
    <phoneticPr fontId="19"/>
  </si>
  <si>
    <t>起債名</t>
    <rPh sb="0" eb="2">
      <t>キサイ</t>
    </rPh>
    <rPh sb="2" eb="3">
      <t>メイ</t>
    </rPh>
    <phoneticPr fontId="19"/>
  </si>
  <si>
    <t>　起債の状況</t>
    <rPh sb="1" eb="3">
      <t>キサイ</t>
    </rPh>
    <rPh sb="4" eb="6">
      <t>ジョウキョウ</t>
    </rPh>
    <phoneticPr fontId="19"/>
  </si>
  <si>
    <t>基金の状況</t>
    <rPh sb="0" eb="2">
      <t>キキン</t>
    </rPh>
    <rPh sb="3" eb="5">
      <t>ジョウキョウ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</si>
  <si>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</si>
  <si>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　　　　　　　　　　　（単位：千円）</t>
    <rPh sb="12" eb="14">
      <t>タンイ</t>
    </rPh>
    <rPh sb="15" eb="17">
      <t>センエン</t>
    </rPh>
    <phoneticPr fontId="2"/>
  </si>
  <si>
    <t>基金名</t>
    <phoneticPr fontId="2"/>
  </si>
  <si>
    <t>積立
見込額</t>
    <rPh sb="0" eb="2">
      <t>ツミタテ</t>
    </rPh>
    <rPh sb="3" eb="5">
      <t>ミコ</t>
    </rPh>
    <rPh sb="5" eb="6">
      <t>ガク</t>
    </rPh>
    <phoneticPr fontId="2"/>
  </si>
  <si>
    <t>取崩
見込額</t>
    <rPh sb="0" eb="2">
      <t>トリクズ</t>
    </rPh>
    <rPh sb="3" eb="5">
      <t>ミコ</t>
    </rPh>
    <rPh sb="5" eb="6">
      <t>ガク</t>
    </rPh>
    <phoneticPr fontId="2"/>
  </si>
  <si>
    <t>期末
見込高</t>
    <rPh sb="0" eb="2">
      <t>キマツ</t>
    </rPh>
    <rPh sb="3" eb="5">
      <t>ミコ</t>
    </rPh>
    <rPh sb="5" eb="6">
      <t>タカ</t>
    </rPh>
    <phoneticPr fontId="2"/>
  </si>
  <si>
    <t>増減額</t>
    <rPh sb="0" eb="2">
      <t>ゾウゲン</t>
    </rPh>
    <rPh sb="2" eb="3">
      <t>ガク</t>
    </rPh>
    <phoneticPr fontId="2"/>
  </si>
  <si>
    <t>(D)=(A)+(B)-(C)</t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</si>
  <si>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</si>
  <si>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</si>
  <si>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特定目的基金</t>
    <rPh sb="0" eb="2">
      <t>トクテイ</t>
    </rPh>
    <rPh sb="2" eb="4">
      <t>モクテキ</t>
    </rPh>
    <rPh sb="4" eb="6">
      <t>キキン</t>
    </rPh>
    <phoneticPr fontId="2"/>
  </si>
  <si>
    <t>地域福祉
基金</t>
    <phoneticPr fontId="2"/>
  </si>
  <si>
    <t>合　　計</t>
    <rPh sb="0" eb="1">
      <t>ゴウ</t>
    </rPh>
    <rPh sb="3" eb="4">
      <t>ケイ</t>
    </rPh>
    <phoneticPr fontId="2"/>
  </si>
  <si>
    <t>(C)</t>
    <phoneticPr fontId="2"/>
  </si>
  <si>
    <t>(D)-(A)</t>
    <phoneticPr fontId="2"/>
  </si>
  <si>
    <t>水と土
保全基金</t>
    <phoneticPr fontId="2"/>
  </si>
  <si>
    <t>ふるさと
創生基金</t>
    <phoneticPr fontId="2"/>
  </si>
  <si>
    <t>公共施設
整備基金</t>
    <phoneticPr fontId="2"/>
  </si>
  <si>
    <t>（単位　：千円）</t>
    <phoneticPr fontId="2"/>
  </si>
  <si>
    <t>合             計</t>
    <rPh sb="0" eb="1">
      <t>ゴウ</t>
    </rPh>
    <rPh sb="14" eb="15">
      <t>ケイ</t>
    </rPh>
    <phoneticPr fontId="19"/>
  </si>
  <si>
    <t>　基金の状況・起債の状況</t>
    <rPh sb="1" eb="3">
      <t>キキン</t>
    </rPh>
    <rPh sb="4" eb="6">
      <t>ジョウキョウ</t>
    </rPh>
    <rPh sb="7" eb="9">
      <t>キサイ</t>
    </rPh>
    <rPh sb="10" eb="12">
      <t>ジョウキョウ</t>
    </rPh>
    <phoneticPr fontId="2"/>
  </si>
  <si>
    <t>寄附金</t>
    <rPh sb="0" eb="3">
      <t>キフキン</t>
    </rPh>
    <phoneticPr fontId="2"/>
  </si>
  <si>
    <t>工業団地整備事業
特別会計</t>
    <rPh sb="0" eb="2">
      <t>コウギョウ</t>
    </rPh>
    <rPh sb="2" eb="4">
      <t>ダンチ</t>
    </rPh>
    <rPh sb="4" eb="6">
      <t>セイビ</t>
    </rPh>
    <rPh sb="6" eb="8">
      <t>ジギョウ</t>
    </rPh>
    <rPh sb="9" eb="11">
      <t>トクベツ</t>
    </rPh>
    <rPh sb="11" eb="13">
      <t>カイケイ</t>
    </rPh>
    <phoneticPr fontId="2"/>
  </si>
  <si>
    <t>国庫支出金</t>
    <phoneticPr fontId="2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</si>
  <si>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</si>
  <si>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</si>
  <si>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環境整備基金</t>
    <rPh sb="0" eb="2">
      <t>カンキョウ</t>
    </rPh>
    <rPh sb="2" eb="4">
      <t>セイビ</t>
    </rPh>
    <rPh sb="4" eb="6">
      <t>キキン</t>
    </rPh>
    <phoneticPr fontId="2"/>
  </si>
  <si>
    <t>地方道路等整備事業債</t>
    <rPh sb="0" eb="2">
      <t>チホウ</t>
    </rPh>
    <rPh sb="2" eb="4">
      <t>ドウロ</t>
    </rPh>
    <rPh sb="4" eb="5">
      <t>トウ</t>
    </rPh>
    <rPh sb="5" eb="7">
      <t>セイビ</t>
    </rPh>
    <rPh sb="7" eb="9">
      <t>ジギョウ</t>
    </rPh>
    <rPh sb="9" eb="10">
      <t>サイ</t>
    </rPh>
    <phoneticPr fontId="2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</si>
  <si>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</si>
  <si>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</si>
  <si>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令和2年度</t>
    <rPh sb="0" eb="2">
      <t>レイワ</t>
    </rPh>
    <phoneticPr fontId="2"/>
  </si>
  <si>
    <t>令和3年度</t>
    <phoneticPr fontId="2"/>
  </si>
  <si>
    <t>環境性能割交付金</t>
    <phoneticPr fontId="2"/>
  </si>
  <si>
    <t>－</t>
    <phoneticPr fontId="2"/>
  </si>
  <si>
    <t>（自動車取得税交付金）</t>
    <rPh sb="1" eb="4">
      <t>ジドウシャ</t>
    </rPh>
    <rPh sb="4" eb="6">
      <t>シュトク</t>
    </rPh>
    <rPh sb="6" eb="7">
      <t>ゼイ</t>
    </rPh>
    <rPh sb="7" eb="10">
      <t>コウフキン</t>
    </rPh>
    <phoneticPr fontId="2"/>
  </si>
  <si>
    <t>令和３年度</t>
    <phoneticPr fontId="2"/>
  </si>
  <si>
    <t>令和２年度</t>
    <rPh sb="0" eb="2">
      <t>レイワ</t>
    </rPh>
    <phoneticPr fontId="2"/>
  </si>
  <si>
    <t>健康づくり推進課</t>
    <phoneticPr fontId="2"/>
  </si>
  <si>
    <t>令和元年度
末見込高</t>
    <phoneticPr fontId="2"/>
  </si>
  <si>
    <t>令和２年度
末見込高</t>
    <rPh sb="0" eb="2">
      <t>レイワ</t>
    </rPh>
    <rPh sb="3" eb="5">
      <t>ネンド</t>
    </rPh>
    <rPh sb="7" eb="9">
      <t>ミコ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</si>
  <si>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</si>
  <si>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土地区画整理室</t>
    <rPh sb="0" eb="2">
      <t>トチ</t>
    </rPh>
    <rPh sb="2" eb="4">
      <t>クカク</t>
    </rPh>
    <rPh sb="4" eb="6">
      <t>セイリ</t>
    </rPh>
    <rPh sb="6" eb="7">
      <t>シツ</t>
    </rPh>
    <phoneticPr fontId="2"/>
  </si>
  <si>
    <t>農政課</t>
    <rPh sb="0" eb="2">
      <t>ノウセイ</t>
    </rPh>
    <rPh sb="2" eb="3">
      <t>カ</t>
    </rPh>
    <phoneticPr fontId="2"/>
  </si>
  <si>
    <t>秘書政策課</t>
    <rPh sb="0" eb="2">
      <t>ヒショ</t>
    </rPh>
    <rPh sb="2" eb="5">
      <t>セイサクカ</t>
    </rPh>
    <phoneticPr fontId="2"/>
  </si>
  <si>
    <t>社会資本整備総合交付金（29,649）</t>
    <phoneticPr fontId="2"/>
  </si>
  <si>
    <t>経営所得安定対策推進事業費補助金（▲2,868）</t>
    <phoneticPr fontId="2"/>
  </si>
  <si>
    <t>地方スポーツ振興費補助金（9,741）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</si>
  <si>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</si>
  <si>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学校教育課</t>
    <phoneticPr fontId="2"/>
  </si>
  <si>
    <t>中学校英語検定チャレンジ事業補助金（218）、補習等のための支援員配置事業補助金（97）</t>
    <phoneticPr fontId="2"/>
  </si>
  <si>
    <t>子育て支援課</t>
    <phoneticPr fontId="2"/>
  </si>
  <si>
    <t>予備保育士確保促進事業補助金（6,960）</t>
    <phoneticPr fontId="2"/>
  </si>
  <si>
    <t>経営所得安定対策推進事業費補助金（3,151）、担い手づくり支援交付金事業補助金（4,729）</t>
    <phoneticPr fontId="2"/>
  </si>
  <si>
    <t>総務課</t>
    <rPh sb="0" eb="3">
      <t>ソウムカ</t>
    </rPh>
    <phoneticPr fontId="2"/>
  </si>
  <si>
    <t>コミュニティ助成事業助成金（2,500）</t>
    <phoneticPr fontId="2"/>
  </si>
  <si>
    <t>秘書政策課</t>
    <phoneticPr fontId="2"/>
  </si>
  <si>
    <t>バーチャルウォーキング大会参加料（700）、運動教室参加料（160）</t>
    <phoneticPr fontId="2"/>
  </si>
  <si>
    <t>公共事業等債（15,300）</t>
    <phoneticPr fontId="2"/>
  </si>
  <si>
    <t>土地区画整理室</t>
    <rPh sb="0" eb="2">
      <t>トチ</t>
    </rPh>
    <rPh sb="2" eb="4">
      <t>クカク</t>
    </rPh>
    <rPh sb="4" eb="6">
      <t>セイリ</t>
    </rPh>
    <rPh sb="6" eb="7">
      <t>シツ</t>
    </rPh>
    <phoneticPr fontId="2"/>
  </si>
  <si>
    <t>繰入金</t>
    <rPh sb="0" eb="2">
      <t>クリイレ</t>
    </rPh>
    <rPh sb="2" eb="3">
      <t>キン</t>
    </rPh>
    <phoneticPr fontId="2"/>
  </si>
  <si>
    <t>財政課</t>
    <rPh sb="0" eb="2">
      <t>ザイセイ</t>
    </rPh>
    <rPh sb="2" eb="3">
      <t>カ</t>
    </rPh>
    <phoneticPr fontId="2"/>
  </si>
  <si>
    <t>総務課</t>
    <rPh sb="0" eb="3">
      <t>ソウムカ</t>
    </rPh>
    <phoneticPr fontId="2"/>
  </si>
  <si>
    <t>運動・スポーツ習慣化促進事業委託（10,504）</t>
    <phoneticPr fontId="2"/>
  </si>
  <si>
    <t>共済組合負担金（2,721）、コミュニティ助成補助金（2,500）、扶養手当（1,406）</t>
    <phoneticPr fontId="2"/>
  </si>
  <si>
    <t>総務課</t>
    <phoneticPr fontId="2"/>
  </si>
  <si>
    <t>共済組合負担金（2,495）</t>
    <phoneticPr fontId="2"/>
  </si>
  <si>
    <t>老人憩の家指定管理（709）</t>
    <phoneticPr fontId="2"/>
  </si>
  <si>
    <t>高齢者支援課</t>
    <phoneticPr fontId="2"/>
  </si>
  <si>
    <t>衛生費</t>
    <rPh sb="0" eb="3">
      <t>エイセイヒ</t>
    </rPh>
    <phoneticPr fontId="2"/>
  </si>
  <si>
    <t>健康づくり推進課</t>
    <rPh sb="0" eb="2">
      <t>ケンコウ</t>
    </rPh>
    <rPh sb="5" eb="7">
      <t>スイシン</t>
    </rPh>
    <rPh sb="7" eb="8">
      <t>カ</t>
    </rPh>
    <phoneticPr fontId="2"/>
  </si>
  <si>
    <t>一般職給（4,559）、共済組合負担金（2,061）、期末勤勉手当（1,232）</t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</si>
  <si>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</si>
  <si>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担い手づくり支援交付金事業補助金（4,729）</t>
    <phoneticPr fontId="2"/>
  </si>
  <si>
    <t>農政課</t>
    <rPh sb="0" eb="2">
      <t>ノウセイ</t>
    </rPh>
    <rPh sb="2" eb="3">
      <t>カ</t>
    </rPh>
    <phoneticPr fontId="2"/>
  </si>
  <si>
    <t>土木費</t>
    <rPh sb="0" eb="2">
      <t>ドボク</t>
    </rPh>
    <rPh sb="2" eb="3">
      <t>ヒ</t>
    </rPh>
    <phoneticPr fontId="2"/>
  </si>
  <si>
    <t>道路改良等工事（補助）（100,000）、駅前広場附帯施設整備工事（30,000）</t>
    <phoneticPr fontId="2"/>
  </si>
  <si>
    <t>土地区画整理室</t>
    <phoneticPr fontId="2"/>
  </si>
  <si>
    <t>一般職給（11,665）、期末勤勉手当（4,312）、共済組合負担金（4,157）</t>
    <rPh sb="13" eb="15">
      <t>キマツ</t>
    </rPh>
    <rPh sb="15" eb="17">
      <t>キンベン</t>
    </rPh>
    <rPh sb="17" eb="19">
      <t>テアテ</t>
    </rPh>
    <rPh sb="27" eb="29">
      <t>キョウサイ</t>
    </rPh>
    <rPh sb="29" eb="31">
      <t>クミアイ</t>
    </rPh>
    <rPh sb="31" eb="34">
      <t>フタンキン</t>
    </rPh>
    <phoneticPr fontId="2"/>
  </si>
  <si>
    <t>教育費</t>
    <rPh sb="0" eb="3">
      <t>キョウイクヒ</t>
    </rPh>
    <phoneticPr fontId="2"/>
  </si>
  <si>
    <t>各学校</t>
    <rPh sb="0" eb="1">
      <t>カク</t>
    </rPh>
    <rPh sb="1" eb="3">
      <t>ガッコウ</t>
    </rPh>
    <phoneticPr fontId="2"/>
  </si>
  <si>
    <t>一般職給（▲17,037）、期末勤勉手当（▲9,744）、共済組合負担金（▲2,671）</t>
    <phoneticPr fontId="2"/>
  </si>
  <si>
    <t>補正第3号</t>
    <rPh sb="0" eb="2">
      <t>ホセイ</t>
    </rPh>
    <rPh sb="2" eb="3">
      <t>ダイ</t>
    </rPh>
    <rPh sb="4" eb="5">
      <t>ゴウ</t>
    </rPh>
    <phoneticPr fontId="2"/>
  </si>
  <si>
    <t>新型コロナウイルスワクチン接種体制確保事業費補助金（13,684）</t>
    <phoneticPr fontId="2"/>
  </si>
  <si>
    <t>一般職給（1，014）、共済組合負担金（940）</t>
    <rPh sb="0" eb="2">
      <t>イッパン</t>
    </rPh>
    <rPh sb="2" eb="3">
      <t>ショク</t>
    </rPh>
    <rPh sb="3" eb="4">
      <t>キュウ</t>
    </rPh>
    <phoneticPr fontId="2"/>
  </si>
  <si>
    <t>管理用備品（9,127）、一般用消耗品（6,888）</t>
    <phoneticPr fontId="2"/>
  </si>
  <si>
    <t>一般職給（322）、共済組合負担金（207）、期末勤勉手当（65）、児童手当（▲180）、住居手当（▲303）</t>
    <rPh sb="45" eb="47">
      <t>ジュウキョ</t>
    </rPh>
    <rPh sb="47" eb="49">
      <t>テアテ</t>
    </rPh>
    <phoneticPr fontId="2"/>
  </si>
  <si>
    <t>財政調整基金繰入金（3,314）</t>
    <phoneticPr fontId="2"/>
  </si>
  <si>
    <t>新型コロナウイルス感染症セーフティネット強化交付金（24,999）</t>
    <rPh sb="0" eb="2">
      <t>シンガタ</t>
    </rPh>
    <rPh sb="9" eb="12">
      <t>カンセンショウ</t>
    </rPh>
    <rPh sb="20" eb="22">
      <t>キョウカ</t>
    </rPh>
    <rPh sb="22" eb="25">
      <t>コウフキン</t>
    </rPh>
    <phoneticPr fontId="2"/>
  </si>
  <si>
    <t>福祉課</t>
    <rPh sb="0" eb="3">
      <t>フクシカ</t>
    </rPh>
    <phoneticPr fontId="2"/>
  </si>
  <si>
    <t>通信運搬費（828）、広報用備品（308）</t>
    <rPh sb="11" eb="14">
      <t>コウホウヨウ</t>
    </rPh>
    <rPh sb="14" eb="16">
      <t>ビヒン</t>
    </rPh>
    <phoneticPr fontId="2"/>
  </si>
  <si>
    <t>新型コロナウイルス感染症生活困窮者自立支援金（24,000）、新型コロナウイルス感染症生活困窮者自立支援金相談業務委託（770）、時間外勤務手当（176）、一般用消耗品（11）、通信運搬費（42）</t>
    <rPh sb="0" eb="2">
      <t>シンガタ</t>
    </rPh>
    <rPh sb="9" eb="12">
      <t>カンセンショウ</t>
    </rPh>
    <rPh sb="12" eb="14">
      <t>セイカツ</t>
    </rPh>
    <rPh sb="14" eb="17">
      <t>コンキュウシャ</t>
    </rPh>
    <rPh sb="17" eb="19">
      <t>ジリツ</t>
    </rPh>
    <rPh sb="19" eb="21">
      <t>シエン</t>
    </rPh>
    <rPh sb="21" eb="22">
      <t>キン</t>
    </rPh>
    <rPh sb="53" eb="55">
      <t>ソウダン</t>
    </rPh>
    <rPh sb="55" eb="57">
      <t>ギョウム</t>
    </rPh>
    <rPh sb="57" eb="59">
      <t>イタク</t>
    </rPh>
    <rPh sb="65" eb="68">
      <t>ジカンガイ</t>
    </rPh>
    <rPh sb="68" eb="70">
      <t>キンム</t>
    </rPh>
    <rPh sb="70" eb="72">
      <t>テアテ</t>
    </rPh>
    <rPh sb="78" eb="81">
      <t>イッパンヨウ</t>
    </rPh>
    <rPh sb="81" eb="83">
      <t>ショウモウ</t>
    </rPh>
    <rPh sb="83" eb="84">
      <t>ヒン</t>
    </rPh>
    <rPh sb="89" eb="91">
      <t>ツウシン</t>
    </rPh>
    <rPh sb="91" eb="93">
      <t>ウンパン</t>
    </rPh>
    <rPh sb="93" eb="94">
      <t>ヒ</t>
    </rPh>
    <phoneticPr fontId="2"/>
  </si>
  <si>
    <t>交通防災課</t>
    <rPh sb="0" eb="2">
      <t>コウツウ</t>
    </rPh>
    <rPh sb="2" eb="4">
      <t>ボウサイ</t>
    </rPh>
    <rPh sb="4" eb="5">
      <t>カ</t>
    </rPh>
    <phoneticPr fontId="2"/>
  </si>
  <si>
    <t>その他消耗品（2,178）</t>
    <rPh sb="2" eb="3">
      <t>タ</t>
    </rPh>
    <rPh sb="3" eb="5">
      <t>ショウモウ</t>
    </rPh>
    <rPh sb="5" eb="6">
      <t>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</si>
</sst>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#,##0;[Red]&quot;△&quot;#,##0"/>
    <numFmt numFmtId="178" formatCode="#,##0.0;[Red]&quot;△&quot;#,##0.0"/>
    <numFmt numFmtId="179" formatCode="#,##0&quot;千&quot;&quot;円&quot;"/>
    <numFmt numFmtId="180" formatCode="#,##0.00;[Red]&quot;△&quot;#,##0.00"/>
    <numFmt numFmtId="181" formatCode="#,##0&quot;千円&quot;"/>
    <numFmt numFmtId="182" formatCode="#,##0.0;[Red]&quot;△&quot;#,##0.0\ "/>
    <numFmt numFmtId="183" formatCode="[DBNum3][$-411]#,##0&quot;千円&quot;"/>
    <numFmt numFmtId="184" formatCode="#,##0;[Red]&quot;▲&quot;#,##0"/>
    <numFmt numFmtId="185" formatCode="[DBNum3][$-411]#,##0"/>
    <numFmt numFmtId="186" formatCode="#,##0;&quot;▲ &quot;#,##0"/>
    <numFmt numFmtId="187" formatCode="#,##0.0;&quot;▲ &quot;#,##0.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Geneva"/>
      <family val="2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330">
    <xf numFmtId="0" fontId="0" fillId="0" borderId="0" xfId="0"/>
    <xf numFmtId="0" fontId="4" fillId="0" borderId="0" xfId="0" applyFont="1" applyFill="1"/>
    <xf numFmtId="0" fontId="9" fillId="0" borderId="0" xfId="4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Fill="1"/>
    <xf numFmtId="0" fontId="7" fillId="0" borderId="0" xfId="4" applyFont="1" applyFill="1" applyBorder="1" applyAlignment="1">
      <alignment vertical="center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177" fontId="12" fillId="0" borderId="2" xfId="1" applyNumberFormat="1" applyFont="1" applyFill="1" applyBorder="1" applyAlignment="1">
      <alignment vertical="center"/>
    </xf>
    <xf numFmtId="177" fontId="12" fillId="0" borderId="3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/>
    </xf>
    <xf numFmtId="3" fontId="12" fillId="0" borderId="4" xfId="0" applyNumberFormat="1" applyFont="1" applyFill="1" applyBorder="1" applyAlignment="1">
      <alignment vertical="center"/>
    </xf>
    <xf numFmtId="178" fontId="12" fillId="0" borderId="5" xfId="1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distributed" vertical="center" shrinkToFit="1"/>
    </xf>
    <xf numFmtId="3" fontId="12" fillId="0" borderId="6" xfId="0" applyNumberFormat="1" applyFont="1" applyFill="1" applyBorder="1" applyAlignment="1">
      <alignment vertical="center"/>
    </xf>
    <xf numFmtId="177" fontId="12" fillId="0" borderId="1" xfId="1" applyNumberFormat="1" applyFont="1" applyFill="1" applyBorder="1" applyAlignment="1">
      <alignment vertical="center"/>
    </xf>
    <xf numFmtId="178" fontId="12" fillId="0" borderId="7" xfId="1" applyNumberFormat="1" applyFont="1" applyFill="1" applyBorder="1" applyAlignment="1">
      <alignment vertical="center"/>
    </xf>
    <xf numFmtId="18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/>
    </xf>
    <xf numFmtId="178" fontId="12" fillId="0" borderId="5" xfId="0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2" fillId="0" borderId="0" xfId="0" applyFont="1" applyFill="1" applyBorder="1"/>
    <xf numFmtId="179" fontId="12" fillId="0" borderId="0" xfId="0" applyNumberFormat="1" applyFont="1" applyFill="1" applyBorder="1"/>
    <xf numFmtId="0" fontId="12" fillId="0" borderId="8" xfId="0" applyFont="1" applyFill="1" applyBorder="1" applyAlignment="1">
      <alignment horizontal="distributed" vertical="center" wrapText="1" justifyLastLine="1"/>
    </xf>
    <xf numFmtId="182" fontId="12" fillId="0" borderId="5" xfId="1" applyNumberFormat="1" applyFont="1" applyFill="1" applyBorder="1" applyAlignment="1">
      <alignment vertical="center"/>
    </xf>
    <xf numFmtId="181" fontId="12" fillId="0" borderId="0" xfId="0" applyNumberFormat="1" applyFont="1" applyFill="1" applyAlignment="1">
      <alignment vertical="center"/>
    </xf>
    <xf numFmtId="0" fontId="12" fillId="0" borderId="7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center" vertical="center" textRotation="255"/>
    </xf>
    <xf numFmtId="182" fontId="12" fillId="0" borderId="3" xfId="1" applyNumberFormat="1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0" fontId="12" fillId="0" borderId="5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 indent="2"/>
    </xf>
    <xf numFmtId="0" fontId="8" fillId="0" borderId="0" xfId="4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horizontal="distributed" vertical="center" justifyLastLine="1"/>
    </xf>
    <xf numFmtId="0" fontId="8" fillId="0" borderId="0" xfId="4" applyFont="1" applyFill="1" applyAlignment="1">
      <alignment horizontal="center" vertical="center"/>
    </xf>
    <xf numFmtId="0" fontId="12" fillId="0" borderId="8" xfId="0" applyFont="1" applyFill="1" applyBorder="1" applyAlignment="1">
      <alignment horizontal="distributed" vertical="center" justifyLastLine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distributed" vertical="center" wrapText="1"/>
    </xf>
    <xf numFmtId="0" fontId="12" fillId="0" borderId="5" xfId="0" applyFont="1" applyFill="1" applyBorder="1" applyAlignment="1">
      <alignment horizontal="distributed" vertical="center" wrapText="1" indent="1"/>
    </xf>
    <xf numFmtId="0" fontId="4" fillId="2" borderId="0" xfId="0" applyFont="1" applyFill="1"/>
    <xf numFmtId="0" fontId="4" fillId="2" borderId="0" xfId="0" applyFont="1" applyFill="1" applyBorder="1"/>
    <xf numFmtId="0" fontId="12" fillId="2" borderId="0" xfId="0" applyFont="1" applyFill="1" applyBorder="1"/>
    <xf numFmtId="0" fontId="5" fillId="2" borderId="0" xfId="0" applyFont="1" applyFill="1" applyBorder="1" applyAlignment="1">
      <alignment horizontal="justify"/>
    </xf>
    <xf numFmtId="0" fontId="6" fillId="2" borderId="0" xfId="0" applyFont="1" applyFill="1" applyBorder="1" applyAlignment="1">
      <alignment horizontal="justify"/>
    </xf>
    <xf numFmtId="0" fontId="7" fillId="2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distributed" vertical="center" justifyLastLine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distributed" vertical="center" indent="10"/>
    </xf>
    <xf numFmtId="0" fontId="12" fillId="0" borderId="0" xfId="0" applyFont="1" applyFill="1" applyBorder="1" applyAlignment="1">
      <alignment horizontal="right"/>
    </xf>
    <xf numFmtId="184" fontId="12" fillId="3" borderId="12" xfId="1" applyNumberFormat="1" applyFont="1" applyFill="1" applyBorder="1" applyAlignment="1">
      <alignment vertical="center"/>
    </xf>
    <xf numFmtId="184" fontId="12" fillId="3" borderId="12" xfId="0" applyNumberFormat="1" applyFont="1" applyFill="1" applyBorder="1" applyAlignment="1">
      <alignment vertical="center"/>
    </xf>
    <xf numFmtId="184" fontId="12" fillId="3" borderId="12" xfId="0" applyNumberFormat="1" applyFont="1" applyFill="1" applyBorder="1" applyAlignment="1">
      <alignment vertical="center" shrinkToFit="1"/>
    </xf>
    <xf numFmtId="184" fontId="12" fillId="3" borderId="12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/>
    </xf>
    <xf numFmtId="176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Fill="1" applyAlignment="1">
      <alignment horizontal="centerContinuous" vertical="top"/>
    </xf>
    <xf numFmtId="0" fontId="12" fillId="0" borderId="1" xfId="0" applyFont="1" applyBorder="1" applyAlignment="1">
      <alignment vertical="center"/>
    </xf>
    <xf numFmtId="177" fontId="12" fillId="0" borderId="5" xfId="1" applyNumberFormat="1" applyFont="1" applyFill="1" applyBorder="1" applyAlignment="1">
      <alignment vertical="center"/>
    </xf>
    <xf numFmtId="182" fontId="12" fillId="0" borderId="5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7" fontId="12" fillId="0" borderId="7" xfId="1" applyNumberFormat="1" applyFont="1" applyFill="1" applyBorder="1" applyAlignment="1">
      <alignment vertical="center"/>
    </xf>
    <xf numFmtId="182" fontId="12" fillId="0" borderId="7" xfId="0" applyNumberFormat="1" applyFont="1" applyFill="1" applyBorder="1" applyAlignment="1">
      <alignment vertical="center"/>
    </xf>
    <xf numFmtId="3" fontId="12" fillId="0" borderId="5" xfId="1" applyNumberFormat="1" applyFont="1" applyFill="1" applyBorder="1" applyAlignment="1">
      <alignment vertical="center"/>
    </xf>
    <xf numFmtId="178" fontId="12" fillId="0" borderId="3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 indent="10"/>
    </xf>
    <xf numFmtId="177" fontId="12" fillId="0" borderId="0" xfId="0" applyNumberFormat="1" applyFont="1" applyFill="1" applyAlignment="1">
      <alignment horizontal="centerContinuous" vertical="center"/>
    </xf>
    <xf numFmtId="0" fontId="12" fillId="0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/>
    <xf numFmtId="0" fontId="9" fillId="0" borderId="0" xfId="4" applyNumberFormat="1" applyFont="1" applyFill="1" applyAlignment="1">
      <alignment vertical="center"/>
    </xf>
    <xf numFmtId="0" fontId="11" fillId="0" borderId="0" xfId="4" applyNumberFormat="1" applyFont="1" applyFill="1" applyAlignment="1">
      <alignment horizontal="center" vertical="center"/>
    </xf>
    <xf numFmtId="0" fontId="4" fillId="0" borderId="0" xfId="0" applyNumberFormat="1" applyFont="1" applyFill="1"/>
    <xf numFmtId="0" fontId="12" fillId="0" borderId="7" xfId="0" applyFont="1" applyFill="1" applyBorder="1" applyAlignment="1">
      <alignment horizontal="center" vertical="center" wrapText="1" justifyLastLine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77" fontId="12" fillId="3" borderId="12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77" fontId="12" fillId="0" borderId="0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 applyBorder="1" applyAlignment="1">
      <alignment horizontal="centerContinuous"/>
    </xf>
    <xf numFmtId="0" fontId="14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177" fontId="12" fillId="3" borderId="12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left" vertical="center"/>
    </xf>
    <xf numFmtId="186" fontId="12" fillId="3" borderId="12" xfId="0" applyNumberFormat="1" applyFont="1" applyFill="1" applyBorder="1" applyAlignment="1">
      <alignment vertical="center"/>
    </xf>
    <xf numFmtId="186" fontId="12" fillId="3" borderId="20" xfId="0" applyNumberFormat="1" applyFont="1" applyFill="1" applyBorder="1" applyAlignment="1">
      <alignment vertical="center"/>
    </xf>
    <xf numFmtId="186" fontId="12" fillId="3" borderId="1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12" fillId="0" borderId="0" xfId="0" applyFont="1" applyFill="1" applyBorder="1" applyAlignment="1">
      <alignment horizontal="distributed" vertical="center" justifyLastLine="1"/>
    </xf>
    <xf numFmtId="177" fontId="12" fillId="0" borderId="0" xfId="1" applyNumberFormat="1" applyFont="1" applyFill="1" applyBorder="1" applyAlignment="1">
      <alignment vertical="center"/>
    </xf>
    <xf numFmtId="182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20" fillId="2" borderId="0" xfId="3" applyFont="1" applyFill="1" applyBorder="1" applyAlignment="1">
      <alignment horizontal="center" vertical="center"/>
    </xf>
    <xf numFmtId="185" fontId="20" fillId="2" borderId="0" xfId="2" applyNumberFormat="1" applyFont="1" applyFill="1" applyBorder="1" applyAlignment="1">
      <alignment horizontal="right" vertical="center"/>
    </xf>
    <xf numFmtId="0" fontId="0" fillId="0" borderId="0" xfId="0" applyBorder="1"/>
    <xf numFmtId="187" fontId="12" fillId="0" borderId="3" xfId="1" applyNumberFormat="1" applyFont="1" applyFill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0" fontId="4" fillId="2" borderId="7" xfId="4" applyFont="1" applyFill="1" applyBorder="1" applyAlignment="1">
      <alignment horizontal="distributed" vertical="center" wrapText="1" indent="1"/>
    </xf>
    <xf numFmtId="0" fontId="4" fillId="2" borderId="7" xfId="4" applyFont="1" applyFill="1" applyBorder="1" applyAlignment="1">
      <alignment horizontal="distributed" vertical="center" wrapText="1" justifyLastLine="1"/>
    </xf>
    <xf numFmtId="0" fontId="4" fillId="2" borderId="7" xfId="4" applyFont="1" applyFill="1" applyBorder="1" applyAlignment="1">
      <alignment horizontal="center" vertical="center" shrinkToFit="1"/>
    </xf>
    <xf numFmtId="0" fontId="4" fillId="0" borderId="5" xfId="4" applyFont="1" applyFill="1" applyBorder="1" applyAlignment="1">
      <alignment horizontal="distributed" vertical="center" wrapText="1"/>
    </xf>
    <xf numFmtId="0" fontId="4" fillId="0" borderId="5" xfId="4" applyFont="1" applyFill="1" applyBorder="1" applyAlignment="1">
      <alignment horizontal="center" vertical="distributed"/>
    </xf>
    <xf numFmtId="49" fontId="22" fillId="2" borderId="0" xfId="5" applyNumberFormat="1" applyFont="1" applyFill="1" applyBorder="1" applyAlignment="1">
      <alignment horizontal="left" vertical="center"/>
    </xf>
    <xf numFmtId="0" fontId="4" fillId="0" borderId="0" xfId="0" applyFont="1"/>
    <xf numFmtId="49" fontId="12" fillId="2" borderId="0" xfId="5" applyNumberFormat="1" applyFont="1" applyFill="1" applyBorder="1" applyAlignment="1">
      <alignment horizontal="left"/>
    </xf>
    <xf numFmtId="0" fontId="12" fillId="0" borderId="0" xfId="0" applyFont="1"/>
    <xf numFmtId="0" fontId="4" fillId="2" borderId="22" xfId="4" applyFont="1" applyFill="1" applyBorder="1" applyAlignment="1">
      <alignment horizontal="distributed" vertical="center" wrapText="1" justifyLastLine="1"/>
    </xf>
    <xf numFmtId="186" fontId="12" fillId="0" borderId="23" xfId="1" applyNumberFormat="1" applyFont="1" applyFill="1" applyBorder="1" applyAlignment="1">
      <alignment vertical="center"/>
    </xf>
    <xf numFmtId="177" fontId="25" fillId="0" borderId="2" xfId="1" applyNumberFormat="1" applyFont="1" applyFill="1" applyBorder="1" applyAlignment="1">
      <alignment vertical="center"/>
    </xf>
    <xf numFmtId="184" fontId="25" fillId="3" borderId="12" xfId="1" applyNumberFormat="1" applyFont="1" applyFill="1" applyBorder="1" applyAlignment="1">
      <alignment vertical="center"/>
    </xf>
    <xf numFmtId="177" fontId="25" fillId="0" borderId="3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86" fontId="12" fillId="3" borderId="17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 justifyLastLine="1"/>
    </xf>
    <xf numFmtId="0" fontId="26" fillId="0" borderId="18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2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distributed" vertical="center" wrapText="1" justifyLastLine="1"/>
    </xf>
    <xf numFmtId="176" fontId="12" fillId="3" borderId="12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Continuous" vertical="top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86" fontId="27" fillId="0" borderId="0" xfId="0" applyNumberFormat="1" applyFont="1" applyAlignment="1">
      <alignment vertical="center"/>
    </xf>
    <xf numFmtId="0" fontId="25" fillId="3" borderId="5" xfId="0" applyFont="1" applyFill="1" applyBorder="1" applyAlignment="1">
      <alignment horizontal="distributed" vertical="center" justifyLastLine="1"/>
    </xf>
    <xf numFmtId="186" fontId="25" fillId="3" borderId="7" xfId="1" applyNumberFormat="1" applyFont="1" applyFill="1" applyBorder="1" applyAlignment="1">
      <alignment vertical="center"/>
    </xf>
    <xf numFmtId="186" fontId="12" fillId="3" borderId="9" xfId="0" applyNumberFormat="1" applyFont="1" applyFill="1" applyBorder="1" applyAlignment="1">
      <alignment vertical="center"/>
    </xf>
    <xf numFmtId="186" fontId="12" fillId="2" borderId="24" xfId="2" applyNumberFormat="1" applyFont="1" applyFill="1" applyBorder="1" applyAlignment="1">
      <alignment vertical="center"/>
    </xf>
    <xf numFmtId="186" fontId="12" fillId="2" borderId="28" xfId="2" applyNumberFormat="1" applyFont="1" applyFill="1" applyBorder="1" applyAlignment="1">
      <alignment vertical="center"/>
    </xf>
    <xf numFmtId="186" fontId="12" fillId="2" borderId="25" xfId="2" applyNumberFormat="1" applyFont="1" applyFill="1" applyBorder="1" applyAlignment="1">
      <alignment vertical="center"/>
    </xf>
    <xf numFmtId="186" fontId="12" fillId="2" borderId="29" xfId="2" applyNumberFormat="1" applyFont="1" applyFill="1" applyBorder="1" applyAlignment="1">
      <alignment vertical="center"/>
    </xf>
    <xf numFmtId="186" fontId="12" fillId="2" borderId="9" xfId="2" applyNumberFormat="1" applyFont="1" applyFill="1" applyBorder="1" applyAlignment="1">
      <alignment vertical="center"/>
    </xf>
    <xf numFmtId="186" fontId="12" fillId="2" borderId="30" xfId="2" applyNumberFormat="1" applyFont="1" applyFill="1" applyBorder="1" applyAlignment="1">
      <alignment vertical="center"/>
    </xf>
    <xf numFmtId="186" fontId="12" fillId="2" borderId="31" xfId="2" applyNumberFormat="1" applyFont="1" applyFill="1" applyBorder="1" applyAlignment="1">
      <alignment vertical="center"/>
    </xf>
    <xf numFmtId="186" fontId="12" fillId="0" borderId="5" xfId="4" applyNumberFormat="1" applyFont="1" applyFill="1" applyBorder="1" applyAlignment="1">
      <alignment vertical="center"/>
    </xf>
    <xf numFmtId="186" fontId="12" fillId="0" borderId="32" xfId="4" applyNumberFormat="1" applyFont="1" applyFill="1" applyBorder="1" applyAlignment="1">
      <alignment vertical="center"/>
    </xf>
    <xf numFmtId="186" fontId="12" fillId="0" borderId="33" xfId="1" applyNumberFormat="1" applyFont="1" applyFill="1" applyBorder="1" applyAlignment="1">
      <alignment vertical="center"/>
    </xf>
    <xf numFmtId="186" fontId="12" fillId="3" borderId="5" xfId="0" applyNumberFormat="1" applyFont="1" applyFill="1" applyBorder="1" applyAlignment="1">
      <alignment vertical="center"/>
    </xf>
    <xf numFmtId="186" fontId="12" fillId="3" borderId="16" xfId="1" applyNumberFormat="1" applyFont="1" applyFill="1" applyBorder="1" applyAlignment="1">
      <alignment vertical="center"/>
    </xf>
    <xf numFmtId="186" fontId="12" fillId="3" borderId="16" xfId="0" applyNumberFormat="1" applyFont="1" applyFill="1" applyBorder="1" applyAlignment="1">
      <alignment vertical="center"/>
    </xf>
    <xf numFmtId="186" fontId="12" fillId="0" borderId="4" xfId="0" applyNumberFormat="1" applyFont="1" applyFill="1" applyBorder="1" applyAlignment="1">
      <alignment vertical="center"/>
    </xf>
    <xf numFmtId="186" fontId="25" fillId="3" borderId="16" xfId="1" applyNumberFormat="1" applyFont="1" applyFill="1" applyBorder="1" applyAlignment="1">
      <alignment vertical="center" wrapText="1"/>
    </xf>
    <xf numFmtId="186" fontId="25" fillId="3" borderId="9" xfId="1" applyNumberFormat="1" applyFont="1" applyFill="1" applyBorder="1" applyAlignment="1">
      <alignment vertical="center" wrapText="1"/>
    </xf>
    <xf numFmtId="38" fontId="12" fillId="0" borderId="5" xfId="1" applyFont="1" applyFill="1" applyBorder="1" applyAlignment="1">
      <alignment horizontal="right" vertical="center" wrapText="1"/>
    </xf>
    <xf numFmtId="38" fontId="12" fillId="0" borderId="23" xfId="1" applyFont="1" applyFill="1" applyBorder="1" applyAlignment="1">
      <alignment horizontal="right" vertical="center" wrapText="1"/>
    </xf>
    <xf numFmtId="177" fontId="12" fillId="0" borderId="9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distributed" vertical="center" wrapText="1"/>
    </xf>
    <xf numFmtId="186" fontId="25" fillId="3" borderId="5" xfId="1" applyNumberFormat="1" applyFont="1" applyFill="1" applyBorder="1" applyAlignment="1">
      <alignment vertical="center"/>
    </xf>
    <xf numFmtId="177" fontId="12" fillId="0" borderId="5" xfId="4" applyNumberFormat="1" applyFont="1" applyFill="1" applyBorder="1" applyAlignment="1">
      <alignment vertical="center"/>
    </xf>
    <xf numFmtId="184" fontId="12" fillId="4" borderId="5" xfId="1" applyNumberFormat="1" applyFont="1" applyFill="1" applyBorder="1" applyAlignment="1">
      <alignment vertical="center"/>
    </xf>
    <xf numFmtId="184" fontId="12" fillId="0" borderId="5" xfId="1" applyNumberFormat="1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12" fillId="0" borderId="9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 shrinkToFit="1"/>
    </xf>
    <xf numFmtId="186" fontId="25" fillId="3" borderId="7" xfId="1" applyNumberFormat="1" applyFont="1" applyFill="1" applyBorder="1" applyAlignment="1">
      <alignment vertical="center" wrapText="1"/>
    </xf>
    <xf numFmtId="186" fontId="25" fillId="3" borderId="16" xfId="1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26" fillId="0" borderId="58" xfId="0" applyFont="1" applyFill="1" applyBorder="1" applyAlignment="1">
      <alignment vertical="center" wrapText="1"/>
    </xf>
    <xf numFmtId="186" fontId="12" fillId="3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86" fontId="12" fillId="3" borderId="16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30" fillId="0" borderId="0" xfId="0" applyFont="1"/>
    <xf numFmtId="186" fontId="25" fillId="3" borderId="12" xfId="1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8" fillId="0" borderId="0" xfId="4" applyFont="1" applyFill="1" applyAlignment="1">
      <alignment horizontal="center" vertical="center"/>
    </xf>
    <xf numFmtId="0" fontId="12" fillId="0" borderId="16" xfId="0" applyFont="1" applyFill="1" applyBorder="1" applyAlignment="1">
      <alignment horizontal="distributed" vertical="center" wrapText="1" indent="1"/>
    </xf>
    <xf numFmtId="0" fontId="15" fillId="0" borderId="7" xfId="0" applyFont="1" applyBorder="1"/>
    <xf numFmtId="0" fontId="12" fillId="0" borderId="5" xfId="0" applyFont="1" applyFill="1" applyBorder="1" applyAlignment="1">
      <alignment horizontal="distributed" vertical="center" indent="1"/>
    </xf>
    <xf numFmtId="0" fontId="12" fillId="0" borderId="5" xfId="0" applyFont="1" applyFill="1" applyBorder="1" applyAlignment="1">
      <alignment horizontal="distributed" vertical="center" wrapText="1" indent="1"/>
    </xf>
    <xf numFmtId="0" fontId="12" fillId="0" borderId="16" xfId="0" applyFont="1" applyFill="1" applyBorder="1" applyAlignment="1">
      <alignment horizontal="distributed" vertical="distributed" indent="1"/>
    </xf>
    <xf numFmtId="0" fontId="12" fillId="0" borderId="7" xfId="0" applyFont="1" applyFill="1" applyBorder="1" applyAlignment="1">
      <alignment horizontal="distributed" vertical="distributed" inden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12" fillId="0" borderId="15" xfId="0" applyFont="1" applyFill="1" applyBorder="1" applyAlignment="1">
      <alignment horizontal="distributed" vertical="center" justifyLastLine="1"/>
    </xf>
    <xf numFmtId="0" fontId="12" fillId="0" borderId="34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5" xfId="0" applyFont="1" applyFill="1" applyBorder="1" applyAlignment="1">
      <alignment horizontal="center" vertical="center" wrapText="1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justifyLastLine="1"/>
    </xf>
    <xf numFmtId="0" fontId="12" fillId="0" borderId="3" xfId="0" applyFont="1" applyFill="1" applyBorder="1" applyAlignment="1">
      <alignment horizontal="center" vertical="center" wrapText="1" justifyLastLine="1"/>
    </xf>
    <xf numFmtId="0" fontId="12" fillId="0" borderId="16" xfId="0" applyFont="1" applyFill="1" applyBorder="1" applyAlignment="1">
      <alignment horizontal="center" vertical="center" wrapText="1" justifyLastLine="1"/>
    </xf>
    <xf numFmtId="0" fontId="12" fillId="0" borderId="9" xfId="0" applyFont="1" applyFill="1" applyBorder="1" applyAlignment="1">
      <alignment horizontal="center" vertical="center" wrapText="1" justifyLastLine="1"/>
    </xf>
    <xf numFmtId="0" fontId="12" fillId="0" borderId="5" xfId="0" applyFont="1" applyFill="1" applyBorder="1" applyAlignment="1">
      <alignment horizontal="distributed" vertical="center" wrapText="1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center" vertical="center" wrapText="1"/>
    </xf>
    <xf numFmtId="183" fontId="12" fillId="0" borderId="0" xfId="1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distributed" vertical="center" wrapText="1" justifyLastLine="1"/>
    </xf>
    <xf numFmtId="0" fontId="12" fillId="0" borderId="7" xfId="0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>
      <alignment horizontal="distributed" vertical="center" indent="1"/>
    </xf>
    <xf numFmtId="0" fontId="12" fillId="0" borderId="4" xfId="0" applyFont="1" applyFill="1" applyBorder="1" applyAlignment="1">
      <alignment horizontal="distributed" indent="1"/>
    </xf>
    <xf numFmtId="0" fontId="12" fillId="0" borderId="3" xfId="0" applyFont="1" applyFill="1" applyBorder="1" applyAlignment="1">
      <alignment horizontal="distributed" indent="1"/>
    </xf>
    <xf numFmtId="0" fontId="12" fillId="0" borderId="4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distributed" vertical="center" shrinkToFit="1"/>
    </xf>
    <xf numFmtId="0" fontId="12" fillId="0" borderId="16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horizontal="center" vertical="distributed" textRotation="255" indent="1"/>
    </xf>
    <xf numFmtId="0" fontId="12" fillId="0" borderId="9" xfId="0" applyFont="1" applyFill="1" applyBorder="1" applyAlignment="1">
      <alignment horizontal="center" vertical="distributed" textRotation="255" indent="1"/>
    </xf>
    <xf numFmtId="0" fontId="12" fillId="0" borderId="7" xfId="0" applyFont="1" applyFill="1" applyBorder="1" applyAlignment="1">
      <alignment horizontal="center" vertical="distributed" textRotation="255" indent="1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2" fillId="0" borderId="16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49" fontId="29" fillId="0" borderId="0" xfId="0" applyNumberFormat="1" applyFont="1" applyFill="1" applyAlignment="1">
      <alignment horizontal="center"/>
    </xf>
    <xf numFmtId="0" fontId="12" fillId="0" borderId="16" xfId="0" applyFont="1" applyFill="1" applyBorder="1" applyAlignment="1">
      <alignment horizontal="distributed" vertical="center" wrapText="1"/>
    </xf>
    <xf numFmtId="0" fontId="12" fillId="0" borderId="7" xfId="0" applyFont="1" applyFill="1" applyBorder="1" applyAlignment="1">
      <alignment horizontal="distributed" vertical="center" wrapText="1"/>
    </xf>
    <xf numFmtId="49" fontId="12" fillId="2" borderId="35" xfId="5" applyNumberFormat="1" applyFont="1" applyFill="1" applyBorder="1" applyAlignment="1">
      <alignment horizontal="left" vertical="center"/>
    </xf>
    <xf numFmtId="49" fontId="12" fillId="2" borderId="36" xfId="5" applyNumberFormat="1" applyFont="1" applyFill="1" applyBorder="1" applyAlignment="1">
      <alignment horizontal="left" vertical="center"/>
    </xf>
    <xf numFmtId="49" fontId="12" fillId="2" borderId="35" xfId="5" applyNumberFormat="1" applyFont="1" applyFill="1" applyBorder="1" applyAlignment="1">
      <alignment horizontal="center" vertical="center" shrinkToFit="1"/>
    </xf>
    <xf numFmtId="49" fontId="12" fillId="2" borderId="36" xfId="5" applyNumberFormat="1" applyFont="1" applyFill="1" applyBorder="1" applyAlignment="1">
      <alignment horizontal="center" vertical="center" shrinkToFit="1"/>
    </xf>
    <xf numFmtId="186" fontId="12" fillId="2" borderId="28" xfId="2" applyNumberFormat="1" applyFont="1" applyFill="1" applyBorder="1" applyAlignment="1">
      <alignment vertical="center"/>
    </xf>
    <xf numFmtId="186" fontId="12" fillId="2" borderId="37" xfId="2" applyNumberFormat="1" applyFont="1" applyFill="1" applyBorder="1" applyAlignment="1">
      <alignment vertical="center"/>
    </xf>
    <xf numFmtId="49" fontId="12" fillId="2" borderId="35" xfId="5" applyNumberFormat="1" applyFont="1" applyFill="1" applyBorder="1" applyAlignment="1">
      <alignment horizontal="left" vertical="center" shrinkToFit="1"/>
    </xf>
    <xf numFmtId="49" fontId="12" fillId="2" borderId="36" xfId="5" applyNumberFormat="1" applyFont="1" applyFill="1" applyBorder="1" applyAlignment="1">
      <alignment horizontal="left" vertical="center" shrinkToFit="1"/>
    </xf>
    <xf numFmtId="49" fontId="12" fillId="2" borderId="38" xfId="5" applyNumberFormat="1" applyFont="1" applyFill="1" applyBorder="1" applyAlignment="1">
      <alignment horizontal="left" vertical="center"/>
    </xf>
    <xf numFmtId="49" fontId="12" fillId="2" borderId="39" xfId="5" applyNumberFormat="1" applyFont="1" applyFill="1" applyBorder="1" applyAlignment="1">
      <alignment horizontal="left" vertical="center"/>
    </xf>
    <xf numFmtId="49" fontId="12" fillId="2" borderId="40" xfId="5" applyNumberFormat="1" applyFont="1" applyFill="1" applyBorder="1" applyAlignment="1">
      <alignment horizontal="center" vertical="center"/>
    </xf>
    <xf numFmtId="49" fontId="12" fillId="2" borderId="7" xfId="5" applyNumberFormat="1" applyFont="1" applyFill="1" applyBorder="1" applyAlignment="1">
      <alignment horizontal="center" vertical="center"/>
    </xf>
    <xf numFmtId="49" fontId="12" fillId="2" borderId="41" xfId="5" applyNumberFormat="1" applyFont="1" applyFill="1" applyBorder="1" applyAlignment="1">
      <alignment horizontal="center" vertical="center"/>
    </xf>
    <xf numFmtId="49" fontId="12" fillId="2" borderId="42" xfId="5" applyNumberFormat="1" applyFont="1" applyFill="1" applyBorder="1" applyAlignment="1">
      <alignment horizontal="center" vertical="center"/>
    </xf>
    <xf numFmtId="49" fontId="12" fillId="2" borderId="43" xfId="5" applyNumberFormat="1" applyFont="1" applyFill="1" applyBorder="1" applyAlignment="1">
      <alignment horizontal="center" vertical="center"/>
    </xf>
    <xf numFmtId="49" fontId="12" fillId="2" borderId="1" xfId="5" applyNumberFormat="1" applyFont="1" applyFill="1" applyBorder="1" applyAlignment="1">
      <alignment horizontal="center" vertical="center"/>
    </xf>
    <xf numFmtId="49" fontId="12" fillId="2" borderId="44" xfId="5" applyNumberFormat="1" applyFont="1" applyFill="1" applyBorder="1" applyAlignment="1">
      <alignment horizontal="center" vertical="center"/>
    </xf>
    <xf numFmtId="49" fontId="12" fillId="2" borderId="13" xfId="5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right"/>
    </xf>
    <xf numFmtId="0" fontId="4" fillId="0" borderId="46" xfId="4" applyFont="1" applyFill="1" applyBorder="1" applyAlignment="1">
      <alignment horizontal="center" vertical="center"/>
    </xf>
    <xf numFmtId="0" fontId="4" fillId="0" borderId="32" xfId="4" applyFont="1" applyFill="1" applyBorder="1" applyAlignment="1">
      <alignment horizontal="center" vertical="center"/>
    </xf>
    <xf numFmtId="0" fontId="4" fillId="2" borderId="41" xfId="4" applyFont="1" applyFill="1" applyBorder="1" applyAlignment="1">
      <alignment horizontal="distributed" vertical="center" justifyLastLine="1"/>
    </xf>
    <xf numFmtId="0" fontId="4" fillId="2" borderId="42" xfId="4" applyFont="1" applyFill="1" applyBorder="1" applyAlignment="1">
      <alignment horizontal="distributed" vertical="center" justifyLastLine="1"/>
    </xf>
    <xf numFmtId="0" fontId="4" fillId="2" borderId="47" xfId="4" applyFont="1" applyFill="1" applyBorder="1" applyAlignment="1">
      <alignment horizontal="distributed" vertical="center" justifyLastLine="1"/>
    </xf>
    <xf numFmtId="0" fontId="4" fillId="2" borderId="34" xfId="4" applyFont="1" applyFill="1" applyBorder="1" applyAlignment="1">
      <alignment horizontal="distributed" vertical="center" justifyLastLine="1"/>
    </xf>
    <xf numFmtId="0" fontId="4" fillId="2" borderId="43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23" fillId="2" borderId="40" xfId="4" applyFont="1" applyFill="1" applyBorder="1" applyAlignment="1">
      <alignment horizontal="distributed" vertical="center" wrapText="1"/>
    </xf>
    <xf numFmtId="0" fontId="23" fillId="2" borderId="9" xfId="4" applyFont="1" applyFill="1" applyBorder="1" applyAlignment="1">
      <alignment horizontal="distributed" vertical="center" wrapText="1"/>
    </xf>
    <xf numFmtId="0" fontId="23" fillId="2" borderId="7" xfId="0" applyFont="1" applyFill="1" applyBorder="1" applyAlignment="1">
      <alignment horizontal="distributed" vertical="center" wrapText="1"/>
    </xf>
    <xf numFmtId="0" fontId="24" fillId="2" borderId="9" xfId="0" applyFont="1" applyFill="1" applyBorder="1" applyAlignment="1">
      <alignment horizontal="distributed" vertical="center" wrapText="1"/>
    </xf>
    <xf numFmtId="0" fontId="4" fillId="4" borderId="48" xfId="4" applyFont="1" applyFill="1" applyBorder="1" applyAlignment="1">
      <alignment horizontal="distributed" vertical="center" justifyLastLine="1"/>
    </xf>
    <xf numFmtId="0" fontId="4" fillId="4" borderId="49" xfId="4" applyFont="1" applyFill="1" applyBorder="1" applyAlignment="1">
      <alignment horizontal="distributed" vertical="center" justifyLastLine="1"/>
    </xf>
    <xf numFmtId="0" fontId="4" fillId="4" borderId="50" xfId="4" applyFont="1" applyFill="1" applyBorder="1" applyAlignment="1">
      <alignment horizontal="distributed" vertical="center" justifyLastLine="1"/>
    </xf>
    <xf numFmtId="0" fontId="4" fillId="2" borderId="16" xfId="4" applyFont="1" applyFill="1" applyBorder="1" applyAlignment="1">
      <alignment horizontal="distributed" vertical="center" wrapText="1"/>
    </xf>
    <xf numFmtId="0" fontId="0" fillId="2" borderId="9" xfId="0" applyFill="1" applyBorder="1" applyAlignment="1">
      <alignment horizontal="distributed" vertical="center"/>
    </xf>
    <xf numFmtId="49" fontId="12" fillId="2" borderId="51" xfId="5" applyNumberFormat="1" applyFont="1" applyFill="1" applyBorder="1" applyAlignment="1">
      <alignment horizontal="center" vertical="center"/>
    </xf>
    <xf numFmtId="49" fontId="12" fillId="2" borderId="52" xfId="5" applyNumberFormat="1" applyFont="1" applyFill="1" applyBorder="1" applyAlignment="1">
      <alignment horizontal="center" vertical="center"/>
    </xf>
    <xf numFmtId="0" fontId="4" fillId="2" borderId="53" xfId="4" applyFont="1" applyFill="1" applyBorder="1" applyAlignment="1">
      <alignment horizontal="distributed" vertical="center" justifyLastLine="1"/>
    </xf>
    <xf numFmtId="0" fontId="0" fillId="2" borderId="54" xfId="0" applyFill="1" applyBorder="1" applyAlignment="1">
      <alignment horizontal="distributed" vertical="center" justifyLastLine="1"/>
    </xf>
    <xf numFmtId="186" fontId="12" fillId="2" borderId="59" xfId="2" applyNumberFormat="1" applyFont="1" applyFill="1" applyBorder="1" applyAlignment="1">
      <alignment vertical="center"/>
    </xf>
    <xf numFmtId="186" fontId="12" fillId="2" borderId="60" xfId="2" applyNumberFormat="1" applyFont="1" applyFill="1" applyBorder="1" applyAlignment="1">
      <alignment vertical="center"/>
    </xf>
    <xf numFmtId="0" fontId="4" fillId="0" borderId="27" xfId="4" applyFont="1" applyFill="1" applyBorder="1" applyAlignment="1">
      <alignment horizontal="distributed" vertical="center"/>
    </xf>
    <xf numFmtId="0" fontId="4" fillId="0" borderId="5" xfId="4" applyFont="1" applyFill="1" applyBorder="1" applyAlignment="1">
      <alignment horizontal="distributed" vertical="center"/>
    </xf>
    <xf numFmtId="0" fontId="4" fillId="0" borderId="27" xfId="4" applyFont="1" applyFill="1" applyBorder="1" applyAlignment="1">
      <alignment horizontal="center" vertical="distributed" textRotation="255" justifyLastLine="1"/>
    </xf>
    <xf numFmtId="0" fontId="4" fillId="0" borderId="27" xfId="4" applyFont="1" applyFill="1" applyBorder="1" applyAlignment="1">
      <alignment vertical="distributed" textRotation="255" justifyLastLine="1"/>
    </xf>
    <xf numFmtId="49" fontId="12" fillId="2" borderId="55" xfId="5" applyNumberFormat="1" applyFont="1" applyFill="1" applyBorder="1" applyAlignment="1">
      <alignment horizontal="center" vertical="center"/>
    </xf>
    <xf numFmtId="49" fontId="12" fillId="2" borderId="56" xfId="5" applyNumberFormat="1" applyFont="1" applyFill="1" applyBorder="1" applyAlignment="1">
      <alignment horizontal="center" vertical="center"/>
    </xf>
    <xf numFmtId="186" fontId="12" fillId="2" borderId="61" xfId="2" applyNumberFormat="1" applyFont="1" applyFill="1" applyBorder="1" applyAlignment="1">
      <alignment vertical="center"/>
    </xf>
    <xf numFmtId="186" fontId="12" fillId="2" borderId="62" xfId="2" applyNumberFormat="1" applyFont="1" applyFill="1" applyBorder="1" applyAlignment="1">
      <alignment vertical="center"/>
    </xf>
    <xf numFmtId="186" fontId="12" fillId="2" borderId="19" xfId="2" applyNumberFormat="1" applyFont="1" applyFill="1" applyBorder="1" applyAlignment="1">
      <alignment vertical="center"/>
    </xf>
    <xf numFmtId="186" fontId="12" fillId="2" borderId="57" xfId="2" applyNumberFormat="1" applyFont="1" applyFill="1" applyBorder="1" applyAlignment="1">
      <alignment vertical="center"/>
    </xf>
  </cellXfs>
  <cellStyles count="6">
    <cellStyle name="桁区切り" xfId="1" builtinId="6"/>
    <cellStyle name="桁区切り 2" xfId="2" xr:uid="{00000000-0005-0000-0000-000002000000}"/>
    <cellStyle name="標準" xfId="0" builtinId="0"/>
    <cellStyle name="標準 3" xfId="3" xr:uid="{00000000-0005-0000-0000-000004000000}"/>
    <cellStyle name="標準_平成17年度決算概要説明書" xfId="4" xr:uid="{00000000-0005-0000-0000-000005000000}"/>
    <cellStyle name="標準_予算書作成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3</xdr:row>
      <xdr:rowOff>0</xdr:rowOff>
    </xdr:from>
    <xdr:to>
      <xdr:col>10</xdr:col>
      <xdr:colOff>666750</xdr:colOff>
      <xdr:row>5</xdr:row>
      <xdr:rowOff>133350</xdr:rowOff>
    </xdr:to>
    <xdr:sp macro="" textlink="">
      <xdr:nvSpPr>
        <xdr:cNvPr id="20481" name="WordArt 1">
          <a:extLst>
            <a:ext uri="{FF2B5EF4-FFF2-40B4-BE49-F238E27FC236}">
              <a16:creationId xmlns:a16="http://schemas.microsoft.com/office/drawing/2014/main" id="{8BB0EFD2-75E6-44A1-9074-7F2ACC787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52850" y="885825"/>
          <a:ext cx="3438525" cy="723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19050">
                <a:solidFill>
                  <a:srgbClr xmlns:mc="http://schemas.openxmlformats.org/markup-compatibility/2006" xmlns:a14="http://schemas.microsoft.com/office/drawing/2010/main" val="003300" mc:Ignorable="a14" a14:legacySpreadsheetColorIndex="5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00" mc:Ignorable="a14" a14:legacySpreadsheetColorIndex="52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令和３年度</a:t>
          </a:r>
        </a:p>
      </xdr:txBody>
    </xdr:sp>
    <xdr:clientData/>
  </xdr:twoCellAnchor>
  <xdr:twoCellAnchor>
    <xdr:from>
      <xdr:col>3</xdr:col>
      <xdr:colOff>0</xdr:colOff>
      <xdr:row>6</xdr:row>
      <xdr:rowOff>200025</xdr:rowOff>
    </xdr:from>
    <xdr:to>
      <xdr:col>13</xdr:col>
      <xdr:colOff>638175</xdr:colOff>
      <xdr:row>9</xdr:row>
      <xdr:rowOff>200025</xdr:rowOff>
    </xdr:to>
    <xdr:sp macro="" textlink="">
      <xdr:nvSpPr>
        <xdr:cNvPr id="20482" name="WordArt 2">
          <a:extLst>
            <a:ext uri="{FF2B5EF4-FFF2-40B4-BE49-F238E27FC236}">
              <a16:creationId xmlns:a16="http://schemas.microsoft.com/office/drawing/2014/main" id="{0AA044AB-9B26-43CE-96A6-A30A81E48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24025" y="1971675"/>
          <a:ext cx="7505700" cy="885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19050">
                <a:solidFill>
                  <a:srgbClr xmlns:mc="http://schemas.openxmlformats.org/markup-compatibility/2006" xmlns:a14="http://schemas.microsoft.com/office/drawing/2010/main" val="003300" mc:Ignorable="a14" a14:legacySpreadsheetColorIndex="5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00" mc:Ignorable="a14" a14:legacySpreadsheetColorIndex="52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一般会計補正予算説明資料</a:t>
          </a:r>
        </a:p>
      </xdr:txBody>
    </xdr:sp>
    <xdr:clientData/>
  </xdr:twoCellAnchor>
  <xdr:twoCellAnchor>
    <xdr:from>
      <xdr:col>6</xdr:col>
      <xdr:colOff>523875</xdr:colOff>
      <xdr:row>13</xdr:row>
      <xdr:rowOff>257175</xdr:rowOff>
    </xdr:from>
    <xdr:to>
      <xdr:col>10</xdr:col>
      <xdr:colOff>142875</xdr:colOff>
      <xdr:row>23</xdr:row>
      <xdr:rowOff>257175</xdr:rowOff>
    </xdr:to>
    <xdr:grpSp>
      <xdr:nvGrpSpPr>
        <xdr:cNvPr id="32951" name="Group 3">
          <a:extLst>
            <a:ext uri="{FF2B5EF4-FFF2-40B4-BE49-F238E27FC236}">
              <a16:creationId xmlns:a16="http://schemas.microsoft.com/office/drawing/2014/main" id="{2550DBFC-CFA6-4B38-B484-1723DACC9B15}"/>
            </a:ext>
          </a:extLst>
        </xdr:cNvPr>
        <xdr:cNvGrpSpPr>
          <a:grpSpLocks noChangeAspect="1"/>
        </xdr:cNvGrpSpPr>
      </xdr:nvGrpSpPr>
      <xdr:grpSpPr bwMode="auto">
        <a:xfrm>
          <a:off x="4305300" y="4095750"/>
          <a:ext cx="2362200" cy="2952750"/>
          <a:chOff x="0" y="0"/>
          <a:chExt cx="2975" cy="3681"/>
        </a:xfrm>
      </xdr:grpSpPr>
      <xdr:sp macro="" textlink="">
        <xdr:nvSpPr>
          <xdr:cNvPr id="32953" name="AutoShape 4">
            <a:extLst>
              <a:ext uri="{FF2B5EF4-FFF2-40B4-BE49-F238E27FC236}">
                <a16:creationId xmlns:a16="http://schemas.microsoft.com/office/drawing/2014/main" id="{D9FC46EC-790F-4848-A01B-A455A886E89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2975" cy="3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2954" name="Picture 5">
            <a:extLst>
              <a:ext uri="{FF2B5EF4-FFF2-40B4-BE49-F238E27FC236}">
                <a16:creationId xmlns:a16="http://schemas.microsoft.com/office/drawing/2014/main" id="{5525C6D6-404D-41DC-A068-AB360E6492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975" cy="3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355600</xdr:colOff>
      <xdr:row>10</xdr:row>
      <xdr:rowOff>241300</xdr:rowOff>
    </xdr:from>
    <xdr:to>
      <xdr:col>11</xdr:col>
      <xdr:colOff>622299</xdr:colOff>
      <xdr:row>13</xdr:row>
      <xdr:rowOff>66675</xdr:rowOff>
    </xdr:to>
    <xdr:sp macro="" textlink="">
      <xdr:nvSpPr>
        <xdr:cNvPr id="20486" name="WordArt 6">
          <a:extLst>
            <a:ext uri="{FF2B5EF4-FFF2-40B4-BE49-F238E27FC236}">
              <a16:creationId xmlns:a16="http://schemas.microsoft.com/office/drawing/2014/main" id="{9E6E3CD2-4188-4792-96D0-64BA7AE97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4400" y="3162300"/>
          <a:ext cx="4381499" cy="701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19050">
                <a:solidFill>
                  <a:srgbClr xmlns:mc="http://schemas.openxmlformats.org/markup-compatibility/2006" xmlns:a14="http://schemas.microsoft.com/office/drawing/2010/main" val="003300" mc:Ignorable="a14" a14:legacySpreadsheetColorIndex="5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00" mc:Ignorable="a14" a14:legacySpreadsheetColorIndex="52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（第４号補正）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</xdr:colOff>
      <xdr:row>29</xdr:row>
      <xdr:rowOff>9525</xdr:rowOff>
    </xdr:from>
    <xdr:to>
      <xdr:col>13</xdr:col>
      <xdr:colOff>228599</xdr:colOff>
      <xdr:row>32</xdr:row>
      <xdr:rowOff>57150</xdr:rowOff>
    </xdr:to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86944F39-4017-4A98-ABD7-83A81246C29C}"/>
            </a:ext>
          </a:extLst>
        </xdr:cNvPr>
        <xdr:cNvSpPr txBox="1">
          <a:spLocks noChangeArrowheads="1"/>
        </xdr:cNvSpPr>
      </xdr:nvSpPr>
      <xdr:spPr bwMode="auto">
        <a:xfrm>
          <a:off x="1209674" y="5495925"/>
          <a:ext cx="67913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注１）各項目についての計数は、表示単位未満を四捨五入したものであり、その内訳は合計値と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合致しない場合があります。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なお、数値は精査のうえ変更する場合があります。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6</xdr:row>
      <xdr:rowOff>0</xdr:rowOff>
    </xdr:from>
    <xdr:to>
      <xdr:col>4</xdr:col>
      <xdr:colOff>476250</xdr:colOff>
      <xdr:row>6</xdr:row>
      <xdr:rowOff>0</xdr:rowOff>
    </xdr:to>
    <xdr:sp macro="" textlink="">
      <xdr:nvSpPr>
        <xdr:cNvPr id="11810" name="Line 4">
          <a:extLst>
            <a:ext uri="{FF2B5EF4-FFF2-40B4-BE49-F238E27FC236}">
              <a16:creationId xmlns:a16="http://schemas.microsoft.com/office/drawing/2014/main" id="{53393CC9-B2C6-44BC-9672-BC90EBC4667D}"/>
            </a:ext>
          </a:extLst>
        </xdr:cNvPr>
        <xdr:cNvSpPr>
          <a:spLocks noChangeShapeType="1"/>
        </xdr:cNvSpPr>
      </xdr:nvSpPr>
      <xdr:spPr bwMode="auto">
        <a:xfrm>
          <a:off x="1104900" y="1885950"/>
          <a:ext cx="413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2:P52"/>
  <sheetViews>
    <sheetView view="pageBreakPreview" zoomScaleNormal="75" zoomScaleSheetLayoutView="100" workbookViewId="0">
      <selection activeCell="C23" sqref="C23"/>
    </sheetView>
  </sheetViews>
  <sheetFormatPr defaultColWidth="9" defaultRowHeight="23.25" customHeight="1"/>
  <cols>
    <col min="1" max="1" width="9" style="55"/>
    <col min="2" max="2" width="4.625" style="55" customWidth="1"/>
    <col min="3" max="15" width="9" style="55"/>
    <col min="16" max="16" width="4.625" style="55" customWidth="1"/>
    <col min="17" max="16384" width="9" style="55"/>
  </cols>
  <sheetData>
    <row r="2" spans="2:16" ht="23.2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2:16" ht="23.25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2:16" ht="23.2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2:16" ht="23.25" customHeight="1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2:16" ht="23.25" customHeight="1">
      <c r="B6" s="56"/>
      <c r="C6" s="56"/>
      <c r="D6" s="57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23.25" customHeight="1">
      <c r="B7" s="56"/>
      <c r="C7" s="5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16" ht="23.25" customHeight="1">
      <c r="B8" s="56"/>
      <c r="C8" s="58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2:16" ht="23.25" customHeight="1">
      <c r="B9" s="56"/>
      <c r="C9" s="5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2:16" ht="23.25" customHeigh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16" ht="23.25" customHeight="1">
      <c r="B11" s="56"/>
      <c r="C11" s="59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2:16" ht="23.25" customHeight="1">
      <c r="B12" s="56"/>
      <c r="C12" s="59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2:16" ht="23.25" customHeight="1">
      <c r="B13" s="56"/>
      <c r="C13" s="60"/>
      <c r="D13" s="56"/>
      <c r="E13" s="56"/>
      <c r="F13" s="56"/>
      <c r="G13" s="56"/>
      <c r="H13" s="92"/>
      <c r="I13" s="92"/>
      <c r="J13" s="92"/>
      <c r="K13" s="56"/>
      <c r="L13" s="56"/>
      <c r="M13" s="56"/>
      <c r="N13" s="56"/>
      <c r="O13" s="56"/>
      <c r="P13" s="56"/>
    </row>
    <row r="14" spans="2:16" ht="23.25" customHeight="1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2:16" ht="23.25" customHeight="1"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2:16" ht="23.25" customHeight="1">
      <c r="B16" s="56"/>
      <c r="C16" s="59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ht="23.25" customHeight="1">
      <c r="B17" s="56"/>
      <c r="C17" s="59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2:16" ht="23.25" customHeight="1">
      <c r="B18" s="56"/>
      <c r="C18" s="59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2:16" ht="23.25" customHeight="1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2:16" ht="23.25" customHeight="1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2:16" ht="23.25" customHeight="1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2:16" ht="23.25" customHeight="1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48" s="104" customFormat="1" ht="23.25" customHeight="1"/>
    <row r="49" spans="1:4" s="104" customFormat="1" ht="23.25" customHeight="1"/>
    <row r="50" spans="1:4" s="104" customFormat="1" ht="23.25" customHeight="1">
      <c r="A50" s="111" t="s">
        <v>108</v>
      </c>
      <c r="B50" s="110"/>
      <c r="C50" s="110"/>
      <c r="D50" s="110"/>
    </row>
    <row r="51" spans="1:4" s="104" customFormat="1" ht="23.25" customHeight="1">
      <c r="A51" s="111" t="s">
        <v>111</v>
      </c>
      <c r="B51" s="110"/>
      <c r="C51" s="110"/>
      <c r="D51" s="110"/>
    </row>
    <row r="52" spans="1:4" s="104" customFormat="1" ht="23.25" customHeight="1">
      <c r="A52" s="111"/>
      <c r="B52" s="110"/>
      <c r="C52" s="110"/>
      <c r="D52" s="110"/>
    </row>
  </sheetData>
  <phoneticPr fontId="2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>
    <oddHeader>&amp;R&amp;D作成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E099-CC0E-4ED9-A3DE-140569CC6E75}">
  <dimension ref="B4"/>
  <sheetViews>
    <sheetView workbookViewId="0">
      <selection activeCell="I9" sqref="I9"/>
    </sheetView>
  </sheetViews>
  <sheetFormatPr defaultRowHeight="13.5"/>
  <sheetData>
    <row r="4" spans="2:2">
      <c r="B4" s="218">
        <v>111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N36"/>
  <sheetViews>
    <sheetView view="pageBreakPreview" zoomScaleNormal="100" zoomScaleSheetLayoutView="100" workbookViewId="0">
      <selection activeCell="L27" sqref="L27"/>
    </sheetView>
  </sheetViews>
  <sheetFormatPr defaultColWidth="9" defaultRowHeight="13.5"/>
  <cols>
    <col min="1" max="12" width="9" style="1"/>
    <col min="13" max="13" width="9" style="95"/>
    <col min="14" max="16384" width="9" style="1"/>
  </cols>
  <sheetData>
    <row r="1" spans="1:14" ht="24" customHeight="1">
      <c r="B1" s="47"/>
      <c r="C1" s="47"/>
      <c r="D1" s="47"/>
      <c r="E1" s="221" t="s">
        <v>53</v>
      </c>
      <c r="F1" s="221"/>
      <c r="G1" s="221"/>
      <c r="H1" s="221"/>
      <c r="I1" s="221"/>
      <c r="J1" s="221"/>
      <c r="K1" s="2"/>
      <c r="L1" s="2"/>
      <c r="M1" s="93"/>
      <c r="N1" s="2"/>
    </row>
    <row r="2" spans="1:14" ht="24" customHeight="1">
      <c r="B2" s="47"/>
      <c r="C2" s="47"/>
      <c r="D2" s="47"/>
      <c r="E2" s="50"/>
      <c r="F2" s="50"/>
      <c r="G2" s="50"/>
      <c r="H2" s="50"/>
      <c r="I2" s="50"/>
      <c r="J2" s="50"/>
      <c r="K2" s="2"/>
      <c r="L2" s="2"/>
      <c r="M2" s="93"/>
      <c r="N2" s="2"/>
    </row>
    <row r="3" spans="1:14" ht="24" customHeight="1">
      <c r="B3" s="47"/>
      <c r="C3" s="47"/>
      <c r="D3" s="47"/>
      <c r="E3" s="50"/>
      <c r="F3" s="50"/>
      <c r="G3" s="50"/>
      <c r="H3" s="50"/>
      <c r="I3" s="50"/>
      <c r="J3" s="50"/>
      <c r="K3" s="2"/>
      <c r="L3" s="2"/>
      <c r="M3" s="93"/>
      <c r="N3" s="2"/>
    </row>
    <row r="4" spans="1:14" ht="17.25" customHeight="1">
      <c r="A4" s="3"/>
      <c r="B4" s="4"/>
      <c r="C4" s="4"/>
      <c r="D4" s="5"/>
      <c r="E4" s="5"/>
      <c r="F4" s="5"/>
      <c r="G4" s="6"/>
      <c r="J4" s="7"/>
      <c r="M4" s="94" t="s">
        <v>0</v>
      </c>
    </row>
    <row r="5" spans="1:14" ht="17.25" customHeight="1">
      <c r="A5" s="6"/>
      <c r="C5" s="5" t="s">
        <v>67</v>
      </c>
      <c r="D5" s="6"/>
      <c r="E5" s="5"/>
      <c r="F5" s="6"/>
      <c r="G5" s="5" t="s">
        <v>115</v>
      </c>
      <c r="H5" s="5"/>
      <c r="I5" s="5"/>
      <c r="J5" s="5"/>
      <c r="K5" s="5"/>
      <c r="M5" s="94">
        <v>1</v>
      </c>
    </row>
    <row r="6" spans="1:14" ht="9" customHeight="1">
      <c r="A6" s="6"/>
      <c r="C6" s="5"/>
      <c r="D6" s="6"/>
      <c r="E6" s="5"/>
      <c r="F6" s="6"/>
      <c r="G6" s="5"/>
      <c r="H6" s="6"/>
      <c r="J6" s="7"/>
      <c r="M6" s="94"/>
    </row>
    <row r="7" spans="1:14" ht="17.25" customHeight="1">
      <c r="A7" s="6"/>
      <c r="C7" s="5" t="s">
        <v>104</v>
      </c>
      <c r="D7" s="6"/>
      <c r="E7" s="5"/>
      <c r="F7" s="6"/>
      <c r="G7" s="5"/>
      <c r="H7" s="6"/>
      <c r="J7" s="7"/>
      <c r="M7" s="94"/>
    </row>
    <row r="8" spans="1:14" ht="9" customHeight="1">
      <c r="A8" s="6"/>
      <c r="C8" s="5"/>
      <c r="D8" s="6"/>
      <c r="E8" s="5"/>
      <c r="F8" s="6"/>
      <c r="G8" s="5"/>
      <c r="H8" s="6"/>
      <c r="J8" s="7"/>
      <c r="M8" s="94"/>
    </row>
    <row r="9" spans="1:14" ht="17.25" customHeight="1">
      <c r="A9" s="6"/>
      <c r="C9" s="5" t="s">
        <v>64</v>
      </c>
      <c r="D9" s="6"/>
      <c r="E9" s="5"/>
      <c r="F9" s="6"/>
      <c r="G9" s="5" t="s">
        <v>116</v>
      </c>
      <c r="H9" s="6"/>
      <c r="J9" s="7"/>
      <c r="M9" s="94">
        <v>2</v>
      </c>
    </row>
    <row r="10" spans="1:14" ht="9" customHeight="1">
      <c r="A10" s="6"/>
      <c r="C10" s="5"/>
      <c r="D10" s="6"/>
      <c r="E10" s="5"/>
      <c r="F10" s="6"/>
      <c r="G10" s="5"/>
      <c r="H10" s="6"/>
      <c r="J10" s="7"/>
      <c r="M10" s="94"/>
    </row>
    <row r="11" spans="1:14" ht="17.25" customHeight="1">
      <c r="A11" s="6"/>
      <c r="C11" s="5"/>
      <c r="D11" s="6"/>
      <c r="E11" s="5"/>
      <c r="F11" s="6"/>
      <c r="G11" s="5"/>
      <c r="H11" s="6"/>
      <c r="J11" s="7"/>
      <c r="M11" s="94"/>
    </row>
    <row r="12" spans="1:14" ht="9" customHeight="1">
      <c r="A12" s="6"/>
      <c r="C12" s="5"/>
      <c r="D12" s="6"/>
      <c r="E12" s="5"/>
      <c r="F12" s="6"/>
      <c r="G12" s="5"/>
      <c r="H12" s="6"/>
      <c r="J12" s="7"/>
      <c r="M12" s="94"/>
    </row>
    <row r="13" spans="1:14" ht="17.25" customHeight="1">
      <c r="A13" s="6"/>
      <c r="C13" s="5" t="s">
        <v>90</v>
      </c>
      <c r="D13" s="6"/>
      <c r="E13" s="5"/>
      <c r="F13" s="6"/>
      <c r="G13" s="5" t="s">
        <v>117</v>
      </c>
      <c r="H13" s="6"/>
      <c r="J13" s="7"/>
      <c r="M13" s="94">
        <v>3</v>
      </c>
    </row>
    <row r="14" spans="1:14" ht="9" customHeight="1">
      <c r="A14" s="6"/>
      <c r="C14" s="5"/>
      <c r="D14" s="6"/>
      <c r="E14" s="5"/>
      <c r="F14" s="6"/>
      <c r="G14" s="5"/>
      <c r="H14" s="6"/>
      <c r="J14" s="7"/>
      <c r="M14" s="94"/>
    </row>
    <row r="15" spans="1:14" ht="17.25" customHeight="1">
      <c r="A15" s="6"/>
      <c r="C15" s="5" t="s">
        <v>91</v>
      </c>
      <c r="D15" s="6"/>
      <c r="E15" s="5"/>
      <c r="F15" s="6"/>
      <c r="G15" s="5"/>
      <c r="H15" s="6"/>
      <c r="J15" s="7"/>
      <c r="M15" s="94"/>
    </row>
    <row r="16" spans="1:14" ht="9" customHeight="1">
      <c r="A16" s="6"/>
      <c r="C16" s="5"/>
      <c r="D16" s="6"/>
      <c r="E16" s="5"/>
      <c r="F16" s="6"/>
      <c r="G16" s="5"/>
      <c r="H16" s="6"/>
      <c r="J16" s="7"/>
      <c r="M16" s="94"/>
    </row>
    <row r="17" spans="1:13" ht="17.25" customHeight="1">
      <c r="A17" s="6"/>
      <c r="C17" s="5" t="s">
        <v>77</v>
      </c>
      <c r="D17" s="6"/>
      <c r="E17" s="5"/>
      <c r="F17" s="6"/>
      <c r="G17" s="5" t="s">
        <v>118</v>
      </c>
      <c r="H17" s="6"/>
      <c r="J17" s="7"/>
      <c r="M17" s="94">
        <v>4</v>
      </c>
    </row>
    <row r="18" spans="1:13" ht="9" customHeight="1">
      <c r="A18" s="6"/>
      <c r="C18" s="5"/>
      <c r="D18" s="6"/>
      <c r="E18" s="5"/>
      <c r="F18" s="6"/>
      <c r="G18" s="5"/>
      <c r="H18" s="6"/>
      <c r="J18" s="7"/>
      <c r="M18" s="94"/>
    </row>
    <row r="19" spans="1:13" ht="17.25" customHeight="1">
      <c r="A19" s="6"/>
      <c r="C19" s="5" t="s">
        <v>89</v>
      </c>
      <c r="D19" s="6"/>
      <c r="E19" s="5"/>
      <c r="F19" s="6"/>
      <c r="G19" s="5" t="s">
        <v>119</v>
      </c>
      <c r="H19" s="6"/>
      <c r="J19" s="7"/>
      <c r="M19" s="94">
        <v>5</v>
      </c>
    </row>
    <row r="20" spans="1:13" ht="9" customHeight="1">
      <c r="A20" s="6"/>
      <c r="C20" s="5"/>
      <c r="D20" s="6"/>
      <c r="E20" s="5"/>
      <c r="F20" s="6"/>
      <c r="G20" s="5"/>
      <c r="H20" s="6"/>
      <c r="J20" s="7"/>
      <c r="M20" s="94"/>
    </row>
    <row r="21" spans="1:13" ht="17.25" hidden="1" customHeight="1">
      <c r="C21" s="5" t="s">
        <v>123</v>
      </c>
      <c r="D21" s="6"/>
      <c r="E21" s="5"/>
      <c r="F21" s="6"/>
      <c r="G21" s="5" t="s">
        <v>120</v>
      </c>
      <c r="H21" s="6"/>
      <c r="J21" s="7"/>
      <c r="M21" s="94">
        <v>6</v>
      </c>
    </row>
    <row r="22" spans="1:13" ht="18.75" customHeight="1">
      <c r="C22" s="5" t="s">
        <v>121</v>
      </c>
      <c r="D22" s="6"/>
      <c r="E22" s="5"/>
      <c r="F22" s="6"/>
      <c r="G22" s="5"/>
      <c r="H22" s="6"/>
      <c r="J22" s="7"/>
      <c r="M22" s="94"/>
    </row>
    <row r="23" spans="1:13" ht="9" customHeight="1"/>
    <row r="24" spans="1:13" ht="21.75" customHeight="1">
      <c r="A24" s="6"/>
      <c r="C24" s="5" t="s">
        <v>90</v>
      </c>
      <c r="D24" s="6"/>
      <c r="E24" s="5"/>
      <c r="F24" s="6"/>
      <c r="G24" s="5" t="s">
        <v>117</v>
      </c>
      <c r="H24" s="6"/>
      <c r="J24" s="7"/>
      <c r="M24" s="94">
        <v>6</v>
      </c>
    </row>
    <row r="25" spans="1:13" ht="3" customHeight="1">
      <c r="A25" s="6"/>
      <c r="C25" s="5"/>
      <c r="D25" s="6"/>
      <c r="E25" s="5"/>
      <c r="F25" s="6"/>
      <c r="G25" s="5"/>
      <c r="H25" s="6"/>
      <c r="J25" s="7"/>
      <c r="M25" s="94"/>
    </row>
    <row r="26" spans="1:13" ht="22.5" customHeight="1">
      <c r="C26" s="5" t="s">
        <v>91</v>
      </c>
      <c r="D26" s="6"/>
      <c r="E26" s="5"/>
      <c r="F26" s="6"/>
      <c r="G26" s="5" t="s">
        <v>122</v>
      </c>
      <c r="H26" s="6"/>
      <c r="J26" s="7"/>
      <c r="M26" s="94">
        <v>7</v>
      </c>
    </row>
    <row r="27" spans="1:13" ht="26.25" customHeight="1">
      <c r="C27" s="43" t="s">
        <v>166</v>
      </c>
      <c r="G27" s="5" t="s">
        <v>115</v>
      </c>
      <c r="M27" s="94">
        <v>8</v>
      </c>
    </row>
    <row r="28" spans="1:13" ht="9" customHeight="1"/>
    <row r="29" spans="1:13" ht="22.5" customHeight="1"/>
    <row r="30" spans="1:13" ht="17.25" customHeight="1">
      <c r="C30" s="5"/>
      <c r="D30" s="6"/>
      <c r="E30" s="5"/>
      <c r="F30" s="6"/>
      <c r="G30" s="5"/>
      <c r="H30" s="6"/>
      <c r="J30" s="7"/>
      <c r="M30" s="94"/>
    </row>
    <row r="31" spans="1:13" ht="17.25" customHeight="1"/>
    <row r="32" spans="1:13" ht="17.25" customHeight="1"/>
    <row r="33" ht="17.25" customHeight="1"/>
    <row r="34" ht="17.25" customHeight="1"/>
    <row r="35" ht="17.25" customHeight="1"/>
    <row r="36" ht="18" customHeight="1"/>
  </sheetData>
  <mergeCells count="1">
    <mergeCell ref="E1:J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G52"/>
  <sheetViews>
    <sheetView view="pageBreakPreview" zoomScaleNormal="100" zoomScaleSheetLayoutView="100" workbookViewId="0">
      <selection activeCell="D10" sqref="D10"/>
    </sheetView>
  </sheetViews>
  <sheetFormatPr defaultColWidth="9" defaultRowHeight="20.100000000000001" customHeight="1"/>
  <cols>
    <col min="1" max="1" width="20.625" style="12" customWidth="1"/>
    <col min="2" max="2" width="17.625" style="12" customWidth="1"/>
    <col min="3" max="7" width="19.125" style="12" customWidth="1"/>
    <col min="8" max="16384" width="9" style="12"/>
  </cols>
  <sheetData>
    <row r="1" spans="1:7" ht="26.25" customHeight="1">
      <c r="A1" s="42" t="s">
        <v>62</v>
      </c>
      <c r="B1" s="13"/>
      <c r="C1" s="13"/>
      <c r="D1" s="13"/>
      <c r="E1" s="13"/>
      <c r="F1" s="13"/>
      <c r="G1" s="13"/>
    </row>
    <row r="2" spans="1:7" ht="18" customHeight="1">
      <c r="G2" s="66" t="s">
        <v>70</v>
      </c>
    </row>
    <row r="3" spans="1:7" ht="18" customHeight="1" thickBot="1">
      <c r="A3" s="230" t="s">
        <v>24</v>
      </c>
      <c r="B3" s="231"/>
      <c r="C3" s="236" t="s">
        <v>174</v>
      </c>
      <c r="D3" s="237"/>
      <c r="E3" s="238"/>
      <c r="F3" s="100" t="s">
        <v>175</v>
      </c>
      <c r="G3" s="228" t="s">
        <v>94</v>
      </c>
    </row>
    <row r="4" spans="1:7" ht="18" customHeight="1">
      <c r="A4" s="232"/>
      <c r="B4" s="233"/>
      <c r="C4" s="97" t="s">
        <v>130</v>
      </c>
      <c r="D4" s="62" t="s">
        <v>57</v>
      </c>
      <c r="E4" s="51" t="s">
        <v>58</v>
      </c>
      <c r="F4" s="99" t="s">
        <v>129</v>
      </c>
      <c r="G4" s="229"/>
    </row>
    <row r="5" spans="1:7" ht="18" customHeight="1">
      <c r="A5" s="234"/>
      <c r="B5" s="235"/>
      <c r="C5" s="98" t="s">
        <v>97</v>
      </c>
      <c r="D5" s="63" t="s">
        <v>98</v>
      </c>
      <c r="E5" s="52" t="s">
        <v>99</v>
      </c>
      <c r="F5" s="91" t="s">
        <v>100</v>
      </c>
      <c r="G5" s="91" t="s">
        <v>101</v>
      </c>
    </row>
    <row r="6" spans="1:7" ht="36" customHeight="1">
      <c r="A6" s="224" t="s">
        <v>25</v>
      </c>
      <c r="B6" s="224"/>
      <c r="C6" s="148">
        <v>23503941</v>
      </c>
      <c r="D6" s="149">
        <v>28313</v>
      </c>
      <c r="E6" s="150">
        <f>C6+D6</f>
        <v>23532254</v>
      </c>
      <c r="F6" s="150">
        <v>36521732</v>
      </c>
      <c r="G6" s="135">
        <f t="shared" ref="G6:G16" si="0">(E6/F6-1)*100</f>
        <v>-35.566434801065839</v>
      </c>
    </row>
    <row r="7" spans="1:7" ht="36" customHeight="1">
      <c r="A7" s="225" t="s">
        <v>54</v>
      </c>
      <c r="B7" s="224"/>
      <c r="C7" s="148">
        <v>6355036</v>
      </c>
      <c r="D7" s="149"/>
      <c r="E7" s="150">
        <f t="shared" ref="E7:E16" si="1">C7+D7</f>
        <v>6355036</v>
      </c>
      <c r="F7" s="150">
        <v>6416952</v>
      </c>
      <c r="G7" s="135">
        <f>(E7/F7-1)*100</f>
        <v>-0.96488176941326165</v>
      </c>
    </row>
    <row r="8" spans="1:7" ht="36" customHeight="1">
      <c r="A8" s="225" t="s">
        <v>92</v>
      </c>
      <c r="B8" s="224"/>
      <c r="C8" s="148">
        <v>674098</v>
      </c>
      <c r="D8" s="149"/>
      <c r="E8" s="150">
        <f t="shared" si="1"/>
        <v>674098</v>
      </c>
      <c r="F8" s="150">
        <v>646573</v>
      </c>
      <c r="G8" s="135">
        <f t="shared" si="0"/>
        <v>4.2570599143484156</v>
      </c>
    </row>
    <row r="9" spans="1:7" ht="36" customHeight="1">
      <c r="A9" s="225" t="s">
        <v>55</v>
      </c>
      <c r="B9" s="224"/>
      <c r="C9" s="148">
        <v>4752911</v>
      </c>
      <c r="D9" s="149"/>
      <c r="E9" s="150">
        <f t="shared" si="1"/>
        <v>4752911</v>
      </c>
      <c r="F9" s="150">
        <v>4737190</v>
      </c>
      <c r="G9" s="135">
        <f t="shared" si="0"/>
        <v>0.33186340425441774</v>
      </c>
    </row>
    <row r="10" spans="1:7" ht="36" customHeight="1">
      <c r="A10" s="225" t="s">
        <v>168</v>
      </c>
      <c r="B10" s="224"/>
      <c r="C10" s="148">
        <v>234452</v>
      </c>
      <c r="D10" s="219"/>
      <c r="E10" s="150">
        <f t="shared" si="1"/>
        <v>234452</v>
      </c>
      <c r="F10" s="150">
        <v>131604</v>
      </c>
      <c r="G10" s="135">
        <f t="shared" si="0"/>
        <v>78.149600316099807</v>
      </c>
    </row>
    <row r="11" spans="1:7" ht="36" customHeight="1">
      <c r="A11" s="226" t="s">
        <v>132</v>
      </c>
      <c r="B11" s="120" t="s">
        <v>48</v>
      </c>
      <c r="C11" s="10">
        <v>1771064</v>
      </c>
      <c r="D11" s="124">
        <v>0</v>
      </c>
      <c r="E11" s="11">
        <f t="shared" si="1"/>
        <v>1771064</v>
      </c>
      <c r="F11" s="11">
        <v>2673595</v>
      </c>
      <c r="G11" s="135">
        <f t="shared" si="0"/>
        <v>-33.757207056416547</v>
      </c>
    </row>
    <row r="12" spans="1:7" ht="36" customHeight="1">
      <c r="A12" s="227"/>
      <c r="B12" s="120" t="s">
        <v>49</v>
      </c>
      <c r="C12" s="10">
        <v>1263009</v>
      </c>
      <c r="D12" s="124">
        <v>0</v>
      </c>
      <c r="E12" s="11">
        <f t="shared" si="1"/>
        <v>1263009</v>
      </c>
      <c r="F12" s="11">
        <v>1295139</v>
      </c>
      <c r="G12" s="135">
        <f t="shared" si="0"/>
        <v>-2.4808148005735275</v>
      </c>
    </row>
    <row r="13" spans="1:7" ht="36" customHeight="1">
      <c r="A13" s="239" t="s">
        <v>2</v>
      </c>
      <c r="B13" s="54" t="s">
        <v>48</v>
      </c>
      <c r="C13" s="10">
        <v>716976</v>
      </c>
      <c r="D13" s="124">
        <v>0</v>
      </c>
      <c r="E13" s="11">
        <f t="shared" si="1"/>
        <v>716976</v>
      </c>
      <c r="F13" s="11">
        <v>707272</v>
      </c>
      <c r="G13" s="135">
        <f t="shared" si="0"/>
        <v>1.3720322591591394</v>
      </c>
    </row>
    <row r="14" spans="1:7" ht="36" customHeight="1">
      <c r="A14" s="240"/>
      <c r="B14" s="54" t="s">
        <v>49</v>
      </c>
      <c r="C14" s="10">
        <v>1151923</v>
      </c>
      <c r="D14" s="67">
        <v>0</v>
      </c>
      <c r="E14" s="11">
        <f t="shared" si="1"/>
        <v>1151923</v>
      </c>
      <c r="F14" s="11">
        <v>435205</v>
      </c>
      <c r="G14" s="135">
        <f t="shared" si="0"/>
        <v>164.68514837835042</v>
      </c>
    </row>
    <row r="15" spans="1:7" ht="36" customHeight="1">
      <c r="A15" s="222" t="s">
        <v>26</v>
      </c>
      <c r="B15" s="54" t="s">
        <v>48</v>
      </c>
      <c r="C15" s="10">
        <v>36434</v>
      </c>
      <c r="D15" s="124">
        <v>0</v>
      </c>
      <c r="E15" s="11">
        <f t="shared" si="1"/>
        <v>36434</v>
      </c>
      <c r="F15" s="11">
        <v>40658</v>
      </c>
      <c r="G15" s="135">
        <f t="shared" si="0"/>
        <v>-10.38909931624773</v>
      </c>
    </row>
    <row r="16" spans="1:7" ht="36" customHeight="1">
      <c r="A16" s="223"/>
      <c r="B16" s="54" t="s">
        <v>49</v>
      </c>
      <c r="C16" s="10">
        <v>4693</v>
      </c>
      <c r="D16" s="67">
        <v>0</v>
      </c>
      <c r="E16" s="11">
        <f t="shared" si="1"/>
        <v>4693</v>
      </c>
      <c r="F16" s="11">
        <v>4693</v>
      </c>
      <c r="G16" s="135">
        <f t="shared" si="0"/>
        <v>0</v>
      </c>
    </row>
    <row r="17" spans="1:7" ht="14.25" customHeight="1">
      <c r="A17" s="72"/>
      <c r="B17" s="71"/>
      <c r="C17" s="71"/>
      <c r="D17" s="71"/>
      <c r="E17" s="71"/>
      <c r="F17" s="71"/>
      <c r="G17" s="71"/>
    </row>
    <row r="18" spans="1:7" ht="14.25" customHeight="1">
      <c r="A18" s="72" t="s">
        <v>102</v>
      </c>
      <c r="B18" s="71"/>
      <c r="C18" s="71"/>
      <c r="D18" s="71"/>
      <c r="E18" s="71"/>
      <c r="F18" s="71"/>
      <c r="G18" s="71"/>
    </row>
    <row r="48" s="20" customFormat="1" ht="20.100000000000001" customHeight="1"/>
    <row r="49" spans="1:4" s="20" customFormat="1" ht="20.100000000000001" customHeight="1"/>
    <row r="50" spans="1:4" s="20" customFormat="1" ht="20.100000000000001" customHeight="1">
      <c r="A50" s="109" t="s">
        <v>108</v>
      </c>
      <c r="B50" s="106"/>
      <c r="C50" s="106"/>
      <c r="D50" s="106"/>
    </row>
    <row r="51" spans="1:4" s="20" customFormat="1" ht="20.100000000000001" customHeight="1">
      <c r="A51" s="109" t="s">
        <v>111</v>
      </c>
      <c r="B51" s="106"/>
      <c r="C51" s="106"/>
      <c r="D51" s="106"/>
    </row>
    <row r="52" spans="1:4" s="20" customFormat="1" ht="20.100000000000001" customHeight="1">
      <c r="A52" s="109"/>
      <c r="B52" s="106"/>
      <c r="C52" s="106"/>
      <c r="D52" s="106"/>
    </row>
  </sheetData>
  <mergeCells count="11">
    <mergeCell ref="G3:G4"/>
    <mergeCell ref="A3:B5"/>
    <mergeCell ref="C3:E3"/>
    <mergeCell ref="A13:A14"/>
    <mergeCell ref="A8:B8"/>
    <mergeCell ref="A10:B10"/>
    <mergeCell ref="A15:A16"/>
    <mergeCell ref="A6:B6"/>
    <mergeCell ref="A7:B7"/>
    <mergeCell ref="A9:B9"/>
    <mergeCell ref="A11:A12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rowBreaks count="1" manualBreakCount="1">
    <brk id="2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56"/>
  <sheetViews>
    <sheetView view="pageBreakPreview" topLeftCell="A34" zoomScaleNormal="75" zoomScaleSheetLayoutView="100" workbookViewId="0">
      <selection activeCell="E41" sqref="E41"/>
    </sheetView>
  </sheetViews>
  <sheetFormatPr defaultColWidth="9" defaultRowHeight="27" customHeight="1"/>
  <cols>
    <col min="1" max="1" width="3.625" style="26" customWidth="1"/>
    <col min="2" max="2" width="27.625" style="12" customWidth="1"/>
    <col min="3" max="5" width="15.625" style="12" customWidth="1"/>
    <col min="6" max="6" width="13.125" style="12" customWidth="1"/>
    <col min="7" max="7" width="15.625" style="12" customWidth="1"/>
    <col min="8" max="9" width="13.125" style="12" customWidth="1"/>
    <col min="10" max="10" width="11.375" style="12" customWidth="1"/>
    <col min="11" max="11" width="9" style="12"/>
    <col min="12" max="12" width="18" style="12" bestFit="1" customWidth="1"/>
    <col min="13" max="16384" width="9" style="12"/>
  </cols>
  <sheetData>
    <row r="1" spans="1:12" ht="15" customHeight="1">
      <c r="A1" s="75" t="s">
        <v>79</v>
      </c>
      <c r="B1" s="77"/>
      <c r="C1" s="77"/>
      <c r="D1" s="77"/>
      <c r="E1" s="77"/>
      <c r="F1" s="77"/>
      <c r="G1" s="77"/>
      <c r="H1" s="77"/>
      <c r="I1" s="77"/>
    </row>
    <row r="2" spans="1:12" ht="29.25" customHeight="1">
      <c r="A2" s="42" t="s">
        <v>63</v>
      </c>
    </row>
    <row r="3" spans="1:12" ht="16.5" customHeight="1">
      <c r="A3" s="12"/>
    </row>
    <row r="4" spans="1:12" ht="29.25" customHeight="1">
      <c r="A4" s="43" t="s">
        <v>64</v>
      </c>
    </row>
    <row r="5" spans="1:12" ht="29.25" customHeight="1">
      <c r="A5" s="12"/>
      <c r="B5" s="41" t="s">
        <v>131</v>
      </c>
      <c r="C5" s="252">
        <f>総括表!C6</f>
        <v>23503941</v>
      </c>
      <c r="D5" s="252"/>
    </row>
    <row r="6" spans="1:12" ht="29.25" customHeight="1">
      <c r="A6" s="12"/>
      <c r="B6" s="41" t="s">
        <v>87</v>
      </c>
      <c r="C6" s="252">
        <f>総括表!D6</f>
        <v>28313</v>
      </c>
      <c r="D6" s="252"/>
      <c r="E6" s="20"/>
    </row>
    <row r="7" spans="1:12" ht="29.25" customHeight="1">
      <c r="A7" s="12"/>
      <c r="B7" s="46" t="s">
        <v>1</v>
      </c>
      <c r="C7" s="252">
        <f>SUM(C5:D6)</f>
        <v>23532254</v>
      </c>
      <c r="D7" s="252"/>
    </row>
    <row r="8" spans="1:12" ht="12.75" customHeight="1"/>
    <row r="9" spans="1:12" ht="29.25" customHeight="1">
      <c r="A9" s="43" t="s">
        <v>65</v>
      </c>
    </row>
    <row r="10" spans="1:12" ht="29.25" customHeight="1">
      <c r="A10" s="45" t="s">
        <v>74</v>
      </c>
      <c r="B10" s="13"/>
      <c r="C10" s="13"/>
      <c r="D10" s="13"/>
      <c r="H10" s="14"/>
      <c r="I10" s="27" t="s">
        <v>75</v>
      </c>
    </row>
    <row r="11" spans="1:12" ht="18" customHeight="1" thickBot="1">
      <c r="A11" s="230" t="s">
        <v>24</v>
      </c>
      <c r="B11" s="231"/>
      <c r="C11" s="236" t="s">
        <v>177</v>
      </c>
      <c r="D11" s="237"/>
      <c r="E11" s="238"/>
      <c r="F11" s="244"/>
      <c r="G11" s="245" t="s">
        <v>176</v>
      </c>
      <c r="H11" s="246"/>
      <c r="I11" s="247" t="s">
        <v>94</v>
      </c>
    </row>
    <row r="12" spans="1:12" ht="18" customHeight="1">
      <c r="A12" s="232"/>
      <c r="B12" s="233"/>
      <c r="C12" s="97" t="s">
        <v>130</v>
      </c>
      <c r="D12" s="62" t="s">
        <v>57</v>
      </c>
      <c r="E12" s="32" t="s">
        <v>58</v>
      </c>
      <c r="F12" s="253" t="s">
        <v>88</v>
      </c>
      <c r="G12" s="97" t="s">
        <v>129</v>
      </c>
      <c r="H12" s="253" t="s">
        <v>88</v>
      </c>
      <c r="I12" s="248"/>
    </row>
    <row r="13" spans="1:12" ht="18" customHeight="1">
      <c r="A13" s="234"/>
      <c r="B13" s="235"/>
      <c r="C13" s="98" t="s">
        <v>95</v>
      </c>
      <c r="D13" s="64" t="s">
        <v>61</v>
      </c>
      <c r="E13" s="9" t="s">
        <v>83</v>
      </c>
      <c r="F13" s="254"/>
      <c r="G13" s="98" t="s">
        <v>93</v>
      </c>
      <c r="H13" s="254"/>
      <c r="I13" s="96" t="s">
        <v>96</v>
      </c>
    </row>
    <row r="14" spans="1:12" s="20" customFormat="1" ht="27.75" customHeight="1">
      <c r="A14" s="15">
        <v>1</v>
      </c>
      <c r="B14" s="16" t="s">
        <v>7</v>
      </c>
      <c r="C14" s="17">
        <v>6731771</v>
      </c>
      <c r="D14" s="122">
        <v>0</v>
      </c>
      <c r="E14" s="11">
        <f>C14+D14</f>
        <v>6731771</v>
      </c>
      <c r="F14" s="18">
        <f t="shared" ref="F14:F22" si="0">E14/$E$41*100</f>
        <v>28.606571219229572</v>
      </c>
      <c r="G14" s="79">
        <v>7178854</v>
      </c>
      <c r="H14" s="80">
        <f t="shared" ref="H14:H22" si="1">G14/$G$41*100</f>
        <v>19.656389790057055</v>
      </c>
      <c r="I14" s="136">
        <f t="shared" ref="I14:I41" si="2">(E14/G14-1)*100</f>
        <v>-6.227776745424829</v>
      </c>
      <c r="J14" s="19"/>
      <c r="L14" s="81"/>
    </row>
    <row r="15" spans="1:12" s="20" customFormat="1" ht="27.75" customHeight="1">
      <c r="A15" s="15">
        <v>2</v>
      </c>
      <c r="B15" s="16" t="s">
        <v>8</v>
      </c>
      <c r="C15" s="17">
        <v>140801</v>
      </c>
      <c r="D15" s="68">
        <v>0</v>
      </c>
      <c r="E15" s="11">
        <f t="shared" ref="E15:E39" si="3">C15+D15</f>
        <v>140801</v>
      </c>
      <c r="F15" s="18">
        <f t="shared" si="0"/>
        <v>0.59833197448914155</v>
      </c>
      <c r="G15" s="79">
        <v>160835</v>
      </c>
      <c r="H15" s="80">
        <f t="shared" si="1"/>
        <v>0.44038163359831894</v>
      </c>
      <c r="I15" s="136">
        <f t="shared" si="2"/>
        <v>-12.45624397674635</v>
      </c>
      <c r="J15" s="19"/>
      <c r="L15" s="81"/>
    </row>
    <row r="16" spans="1:12" s="20" customFormat="1" ht="27.75" customHeight="1">
      <c r="A16" s="15">
        <v>3</v>
      </c>
      <c r="B16" s="16" t="s">
        <v>9</v>
      </c>
      <c r="C16" s="183">
        <v>5000</v>
      </c>
      <c r="D16" s="68">
        <v>0</v>
      </c>
      <c r="E16" s="11">
        <f t="shared" si="3"/>
        <v>5000</v>
      </c>
      <c r="F16" s="18">
        <f t="shared" si="0"/>
        <v>2.1247433416280482E-2</v>
      </c>
      <c r="G16" s="79">
        <v>6000</v>
      </c>
      <c r="H16" s="80">
        <f t="shared" si="1"/>
        <v>1.6428574636055047E-2</v>
      </c>
      <c r="I16" s="136">
        <f t="shared" si="2"/>
        <v>-16.666666666666664</v>
      </c>
      <c r="J16" s="19"/>
      <c r="L16" s="81"/>
    </row>
    <row r="17" spans="1:12" s="20" customFormat="1" ht="27.75" customHeight="1">
      <c r="A17" s="15">
        <v>4</v>
      </c>
      <c r="B17" s="16" t="s">
        <v>6</v>
      </c>
      <c r="C17" s="17">
        <v>15000</v>
      </c>
      <c r="D17" s="68">
        <v>0</v>
      </c>
      <c r="E17" s="11">
        <f t="shared" si="3"/>
        <v>15000</v>
      </c>
      <c r="F17" s="18">
        <f t="shared" si="0"/>
        <v>6.3742300248841449E-2</v>
      </c>
      <c r="G17" s="79">
        <v>15000</v>
      </c>
      <c r="H17" s="80">
        <f t="shared" si="1"/>
        <v>4.1071436590137622E-2</v>
      </c>
      <c r="I17" s="136">
        <f t="shared" si="2"/>
        <v>0</v>
      </c>
      <c r="J17" s="19"/>
      <c r="L17" s="81"/>
    </row>
    <row r="18" spans="1:12" s="20" customFormat="1" ht="27.75" customHeight="1">
      <c r="A18" s="15">
        <v>5</v>
      </c>
      <c r="B18" s="21" t="s">
        <v>27</v>
      </c>
      <c r="C18" s="17">
        <v>10000</v>
      </c>
      <c r="D18" s="69">
        <v>0</v>
      </c>
      <c r="E18" s="11">
        <f t="shared" si="3"/>
        <v>10000</v>
      </c>
      <c r="F18" s="18">
        <f t="shared" si="0"/>
        <v>4.2494866832560964E-2</v>
      </c>
      <c r="G18" s="79">
        <v>12000</v>
      </c>
      <c r="H18" s="80">
        <f t="shared" si="1"/>
        <v>3.2857149272110094E-2</v>
      </c>
      <c r="I18" s="136">
        <f t="shared" si="2"/>
        <v>-16.666666666666664</v>
      </c>
      <c r="J18" s="19"/>
      <c r="L18" s="81"/>
    </row>
    <row r="19" spans="1:12" s="20" customFormat="1" ht="27.75" customHeight="1">
      <c r="A19" s="15">
        <v>6</v>
      </c>
      <c r="B19" s="21" t="s">
        <v>171</v>
      </c>
      <c r="C19" s="17">
        <v>95000</v>
      </c>
      <c r="D19" s="69">
        <v>0</v>
      </c>
      <c r="E19" s="11">
        <f t="shared" si="3"/>
        <v>95000</v>
      </c>
      <c r="F19" s="18">
        <f t="shared" si="0"/>
        <v>0.40370123490932913</v>
      </c>
      <c r="G19" s="79">
        <v>80000</v>
      </c>
      <c r="H19" s="80">
        <f t="shared" si="1"/>
        <v>0.21904766181406729</v>
      </c>
      <c r="I19" s="136">
        <f t="shared" si="2"/>
        <v>18.75</v>
      </c>
      <c r="J19" s="19"/>
      <c r="L19" s="81"/>
    </row>
    <row r="20" spans="1:12" s="20" customFormat="1" ht="27.75" customHeight="1">
      <c r="A20" s="15">
        <v>7</v>
      </c>
      <c r="B20" s="16" t="s">
        <v>21</v>
      </c>
      <c r="C20" s="17">
        <v>1174000</v>
      </c>
      <c r="D20" s="68">
        <v>0</v>
      </c>
      <c r="E20" s="11">
        <f t="shared" si="3"/>
        <v>1174000</v>
      </c>
      <c r="F20" s="18">
        <f t="shared" si="0"/>
        <v>4.9888973661426572</v>
      </c>
      <c r="G20" s="79">
        <v>1050000</v>
      </c>
      <c r="H20" s="80">
        <f t="shared" si="1"/>
        <v>2.8750005613096334</v>
      </c>
      <c r="I20" s="136">
        <f t="shared" si="2"/>
        <v>11.809523809523803</v>
      </c>
      <c r="J20" s="19"/>
      <c r="L20" s="81"/>
    </row>
    <row r="21" spans="1:12" s="20" customFormat="1" ht="27.75" customHeight="1">
      <c r="A21" s="15">
        <v>8</v>
      </c>
      <c r="B21" s="16" t="s">
        <v>22</v>
      </c>
      <c r="C21" s="17">
        <v>7000</v>
      </c>
      <c r="D21" s="68">
        <v>0</v>
      </c>
      <c r="E21" s="11">
        <f t="shared" si="3"/>
        <v>7000</v>
      </c>
      <c r="F21" s="18">
        <f t="shared" si="0"/>
        <v>2.9746406782792671E-2</v>
      </c>
      <c r="G21" s="79">
        <v>7000</v>
      </c>
      <c r="H21" s="80">
        <f t="shared" si="1"/>
        <v>1.916667040873089E-2</v>
      </c>
      <c r="I21" s="136">
        <f t="shared" si="2"/>
        <v>0</v>
      </c>
      <c r="J21" s="19"/>
      <c r="L21" s="81"/>
    </row>
    <row r="22" spans="1:12" s="20" customFormat="1" ht="27.75" customHeight="1">
      <c r="A22" s="15">
        <v>9</v>
      </c>
      <c r="B22" s="16" t="s">
        <v>178</v>
      </c>
      <c r="C22" s="17">
        <v>11800</v>
      </c>
      <c r="D22" s="122">
        <v>0</v>
      </c>
      <c r="E22" s="11">
        <f t="shared" si="3"/>
        <v>11800</v>
      </c>
      <c r="F22" s="18">
        <f t="shared" si="0"/>
        <v>5.0143942862421936E-2</v>
      </c>
      <c r="G22" s="79">
        <v>11800</v>
      </c>
      <c r="H22" s="80">
        <f t="shared" si="1"/>
        <v>3.2309530117574932E-2</v>
      </c>
      <c r="I22" s="136">
        <f t="shared" si="2"/>
        <v>0</v>
      </c>
      <c r="J22" s="19"/>
      <c r="L22" s="81"/>
    </row>
    <row r="23" spans="1:12" s="20" customFormat="1" ht="27.75" customHeight="1" thickBot="1">
      <c r="A23" s="250" t="s">
        <v>24</v>
      </c>
      <c r="B23" s="250"/>
      <c r="C23" s="251" t="s">
        <v>177</v>
      </c>
      <c r="D23" s="228"/>
      <c r="E23" s="251"/>
      <c r="F23" s="251"/>
      <c r="G23" s="241" t="s">
        <v>176</v>
      </c>
      <c r="H23" s="241"/>
      <c r="I23" s="241" t="s">
        <v>94</v>
      </c>
      <c r="J23" s="19"/>
    </row>
    <row r="24" spans="1:12" s="20" customFormat="1" ht="27.75" customHeight="1">
      <c r="A24" s="250"/>
      <c r="B24" s="250"/>
      <c r="C24" s="158" t="s">
        <v>130</v>
      </c>
      <c r="D24" s="159" t="s">
        <v>57</v>
      </c>
      <c r="E24" s="161" t="s">
        <v>58</v>
      </c>
      <c r="F24" s="249" t="s">
        <v>88</v>
      </c>
      <c r="G24" s="100" t="s">
        <v>129</v>
      </c>
      <c r="H24" s="249" t="s">
        <v>88</v>
      </c>
      <c r="I24" s="241"/>
      <c r="J24" s="19"/>
    </row>
    <row r="25" spans="1:12" s="20" customFormat="1" ht="27.75" customHeight="1">
      <c r="A25" s="250"/>
      <c r="B25" s="250"/>
      <c r="C25" s="158" t="s">
        <v>95</v>
      </c>
      <c r="D25" s="160" t="s">
        <v>61</v>
      </c>
      <c r="E25" s="157" t="s">
        <v>83</v>
      </c>
      <c r="F25" s="249"/>
      <c r="G25" s="100" t="s">
        <v>93</v>
      </c>
      <c r="H25" s="249"/>
      <c r="I25" s="153" t="s">
        <v>96</v>
      </c>
      <c r="J25" s="19"/>
    </row>
    <row r="26" spans="1:12" s="20" customFormat="1" ht="27.75" customHeight="1">
      <c r="A26" s="86">
        <v>10</v>
      </c>
      <c r="B26" s="53" t="s">
        <v>47</v>
      </c>
      <c r="C26" s="187">
        <v>11000</v>
      </c>
      <c r="D26" s="162">
        <v>0</v>
      </c>
      <c r="E26" s="11">
        <f t="shared" si="3"/>
        <v>11000</v>
      </c>
      <c r="F26" s="18">
        <f>E26/$E$41*100</f>
        <v>4.6744353515817058E-2</v>
      </c>
      <c r="G26" s="186">
        <v>14298</v>
      </c>
      <c r="H26" s="80">
        <f t="shared" ref="H26:H40" si="4">G26/$G$41*100</f>
        <v>3.9149293357719182E-2</v>
      </c>
      <c r="I26" s="136">
        <f t="shared" si="2"/>
        <v>-23.066163099734226</v>
      </c>
      <c r="J26" s="19"/>
    </row>
    <row r="27" spans="1:12" s="20" customFormat="1" ht="27.75" customHeight="1">
      <c r="A27" s="15">
        <v>11</v>
      </c>
      <c r="B27" s="16" t="s">
        <v>20</v>
      </c>
      <c r="C27" s="17">
        <v>77000</v>
      </c>
      <c r="D27" s="70">
        <v>0</v>
      </c>
      <c r="E27" s="11">
        <f t="shared" si="3"/>
        <v>77000</v>
      </c>
      <c r="F27" s="18">
        <f>E27/$E$41*100</f>
        <v>0.32721047461071939</v>
      </c>
      <c r="G27" s="79">
        <v>105480</v>
      </c>
      <c r="H27" s="80">
        <f t="shared" si="4"/>
        <v>0.28881434210184775</v>
      </c>
      <c r="I27" s="136">
        <f t="shared" si="2"/>
        <v>-27.000379218809258</v>
      </c>
      <c r="J27" s="19"/>
    </row>
    <row r="28" spans="1:12" s="20" customFormat="1" ht="27.75" customHeight="1">
      <c r="A28" s="15">
        <v>12</v>
      </c>
      <c r="B28" s="16" t="s">
        <v>19</v>
      </c>
      <c r="C28" s="17">
        <v>4050000</v>
      </c>
      <c r="D28" s="68">
        <v>0</v>
      </c>
      <c r="E28" s="11">
        <f t="shared" si="3"/>
        <v>4050000</v>
      </c>
      <c r="F28" s="18">
        <f>E28/$E$41*100</f>
        <v>17.210421067187191</v>
      </c>
      <c r="G28" s="79">
        <v>3993489</v>
      </c>
      <c r="H28" s="80">
        <f t="shared" si="4"/>
        <v>10.934555349127473</v>
      </c>
      <c r="I28" s="136">
        <f t="shared" si="2"/>
        <v>1.4150783938555955</v>
      </c>
      <c r="J28" s="19"/>
    </row>
    <row r="29" spans="1:12" s="20" customFormat="1" ht="27.75" customHeight="1">
      <c r="A29" s="15">
        <v>13</v>
      </c>
      <c r="B29" s="21" t="s">
        <v>28</v>
      </c>
      <c r="C29" s="17">
        <v>9000</v>
      </c>
      <c r="D29" s="68">
        <v>0</v>
      </c>
      <c r="E29" s="11">
        <f t="shared" si="3"/>
        <v>9000</v>
      </c>
      <c r="F29" s="18">
        <f t="shared" ref="F29:F40" si="5">E29/$E$41*100</f>
        <v>3.8245380149304863E-2</v>
      </c>
      <c r="G29" s="79">
        <v>9100</v>
      </c>
      <c r="H29" s="80">
        <f t="shared" si="4"/>
        <v>2.4916671531350156E-2</v>
      </c>
      <c r="I29" s="136">
        <f t="shared" si="2"/>
        <v>-1.098901098901095</v>
      </c>
      <c r="J29" s="19"/>
    </row>
    <row r="30" spans="1:12" s="20" customFormat="1" ht="27.75" customHeight="1">
      <c r="A30" s="15">
        <v>14</v>
      </c>
      <c r="B30" s="16" t="s">
        <v>18</v>
      </c>
      <c r="C30" s="17">
        <v>212997</v>
      </c>
      <c r="D30" s="69">
        <v>0</v>
      </c>
      <c r="E30" s="11">
        <f t="shared" si="3"/>
        <v>212997</v>
      </c>
      <c r="F30" s="18">
        <f t="shared" si="5"/>
        <v>0.90512791507349877</v>
      </c>
      <c r="G30" s="79">
        <v>205243</v>
      </c>
      <c r="H30" s="80">
        <f t="shared" si="4"/>
        <v>0.56197499067130774</v>
      </c>
      <c r="I30" s="136">
        <f t="shared" si="2"/>
        <v>3.7779607587103969</v>
      </c>
      <c r="J30" s="19"/>
    </row>
    <row r="31" spans="1:12" s="20" customFormat="1" ht="27.75" customHeight="1">
      <c r="A31" s="15">
        <v>15</v>
      </c>
      <c r="B31" s="16" t="s">
        <v>17</v>
      </c>
      <c r="C31" s="17">
        <v>207467</v>
      </c>
      <c r="D31" s="122">
        <v>0</v>
      </c>
      <c r="E31" s="11">
        <f t="shared" si="3"/>
        <v>207467</v>
      </c>
      <c r="F31" s="18">
        <f t="shared" si="5"/>
        <v>0.88162825371509246</v>
      </c>
      <c r="G31" s="79">
        <v>195313</v>
      </c>
      <c r="H31" s="80">
        <f t="shared" si="4"/>
        <v>0.53478569964863665</v>
      </c>
      <c r="I31" s="136">
        <f t="shared" si="2"/>
        <v>6.2228320695498995</v>
      </c>
      <c r="J31" s="19"/>
    </row>
    <row r="32" spans="1:12" s="20" customFormat="1" ht="27.75" customHeight="1">
      <c r="A32" s="15">
        <v>16</v>
      </c>
      <c r="B32" s="16" t="s">
        <v>16</v>
      </c>
      <c r="C32" s="17">
        <v>5248327</v>
      </c>
      <c r="D32" s="68">
        <v>24999</v>
      </c>
      <c r="E32" s="11">
        <f t="shared" si="3"/>
        <v>5273326</v>
      </c>
      <c r="F32" s="18">
        <f t="shared" si="5"/>
        <v>22.408928613468134</v>
      </c>
      <c r="G32" s="79">
        <v>14049637</v>
      </c>
      <c r="H32" s="80">
        <f t="shared" si="4"/>
        <v>38.469251677330092</v>
      </c>
      <c r="I32" s="136">
        <f t="shared" si="2"/>
        <v>-62.466460877245432</v>
      </c>
      <c r="J32" s="19"/>
    </row>
    <row r="33" spans="1:10" s="20" customFormat="1" ht="27.75" customHeight="1">
      <c r="A33" s="15">
        <v>17</v>
      </c>
      <c r="B33" s="16" t="s">
        <v>15</v>
      </c>
      <c r="C33" s="17">
        <v>2582950</v>
      </c>
      <c r="D33" s="112">
        <v>0</v>
      </c>
      <c r="E33" s="11">
        <f t="shared" si="3"/>
        <v>2582950</v>
      </c>
      <c r="F33" s="18">
        <f>E33/$E$41*100</f>
        <v>10.976211628516333</v>
      </c>
      <c r="G33" s="79">
        <v>2560129</v>
      </c>
      <c r="H33" s="80">
        <f t="shared" si="4"/>
        <v>7.0098783924048291</v>
      </c>
      <c r="I33" s="136">
        <f t="shared" si="2"/>
        <v>0.89140039427699769</v>
      </c>
      <c r="J33" s="19"/>
    </row>
    <row r="34" spans="1:10" s="20" customFormat="1" ht="27.75" customHeight="1">
      <c r="A34" s="15">
        <v>18</v>
      </c>
      <c r="B34" s="16" t="s">
        <v>14</v>
      </c>
      <c r="C34" s="17">
        <v>26255</v>
      </c>
      <c r="D34" s="68">
        <v>0</v>
      </c>
      <c r="E34" s="11">
        <f t="shared" si="3"/>
        <v>26255</v>
      </c>
      <c r="F34" s="18">
        <f t="shared" si="5"/>
        <v>0.11157027286888879</v>
      </c>
      <c r="G34" s="79">
        <v>30753</v>
      </c>
      <c r="H34" s="80">
        <f t="shared" si="4"/>
        <v>8.4204659297100151E-2</v>
      </c>
      <c r="I34" s="136">
        <f t="shared" si="2"/>
        <v>-14.626215328585834</v>
      </c>
      <c r="J34" s="19"/>
    </row>
    <row r="35" spans="1:10" s="20" customFormat="1" ht="27.75" customHeight="1">
      <c r="A35" s="15">
        <v>19</v>
      </c>
      <c r="B35" s="16" t="s">
        <v>167</v>
      </c>
      <c r="C35" s="17">
        <v>144110</v>
      </c>
      <c r="D35" s="68">
        <v>0</v>
      </c>
      <c r="E35" s="11">
        <f t="shared" si="3"/>
        <v>144110</v>
      </c>
      <c r="F35" s="18">
        <f>E35/$E$41*100</f>
        <v>0.61239352592403595</v>
      </c>
      <c r="G35" s="79">
        <v>142877</v>
      </c>
      <c r="H35" s="80">
        <f t="shared" si="4"/>
        <v>0.39121090971260619</v>
      </c>
      <c r="I35" s="136">
        <f t="shared" si="2"/>
        <v>0.86298004577363141</v>
      </c>
      <c r="J35" s="19"/>
    </row>
    <row r="36" spans="1:10" s="20" customFormat="1" ht="27.75" customHeight="1">
      <c r="A36" s="15">
        <v>20</v>
      </c>
      <c r="B36" s="16" t="s">
        <v>13</v>
      </c>
      <c r="C36" s="17">
        <v>1278160</v>
      </c>
      <c r="D36" s="68">
        <v>3314</v>
      </c>
      <c r="E36" s="11">
        <f t="shared" si="3"/>
        <v>1281474</v>
      </c>
      <c r="F36" s="18">
        <f t="shared" si="5"/>
        <v>5.4456066979389224</v>
      </c>
      <c r="G36" s="79">
        <v>1459065</v>
      </c>
      <c r="H36" s="80">
        <f t="shared" si="4"/>
        <v>3.9950597085592765</v>
      </c>
      <c r="I36" s="136">
        <f t="shared" si="2"/>
        <v>-12.171561924931373</v>
      </c>
      <c r="J36" s="19"/>
    </row>
    <row r="37" spans="1:10" s="20" customFormat="1" ht="27.75" customHeight="1">
      <c r="A37" s="15">
        <v>21</v>
      </c>
      <c r="B37" s="16" t="s">
        <v>12</v>
      </c>
      <c r="C37" s="17">
        <v>250000</v>
      </c>
      <c r="D37" s="122">
        <v>0</v>
      </c>
      <c r="E37" s="11">
        <f t="shared" si="3"/>
        <v>250000</v>
      </c>
      <c r="F37" s="18">
        <f t="shared" si="5"/>
        <v>1.0623716708140241</v>
      </c>
      <c r="G37" s="79">
        <v>761393</v>
      </c>
      <c r="H37" s="80">
        <f t="shared" si="4"/>
        <v>2.084766954644977</v>
      </c>
      <c r="I37" s="136">
        <f t="shared" si="2"/>
        <v>-67.165445440134079</v>
      </c>
      <c r="J37" s="19"/>
    </row>
    <row r="38" spans="1:10" s="20" customFormat="1" ht="27.75" customHeight="1">
      <c r="A38" s="15">
        <v>22</v>
      </c>
      <c r="B38" s="16" t="s">
        <v>11</v>
      </c>
      <c r="C38" s="17">
        <v>127003</v>
      </c>
      <c r="D38" s="68">
        <v>0</v>
      </c>
      <c r="E38" s="11">
        <f t="shared" si="3"/>
        <v>127003</v>
      </c>
      <c r="F38" s="18">
        <f>E38/$E$41*100</f>
        <v>0.53969755723357393</v>
      </c>
      <c r="G38" s="79">
        <v>198900</v>
      </c>
      <c r="H38" s="80">
        <f t="shared" si="4"/>
        <v>0.54460724918522485</v>
      </c>
      <c r="I38" s="136">
        <f t="shared" si="2"/>
        <v>-36.147310206133731</v>
      </c>
      <c r="J38" s="25"/>
    </row>
    <row r="39" spans="1:10" ht="27.75" customHeight="1">
      <c r="A39" s="15">
        <v>23</v>
      </c>
      <c r="B39" s="16" t="s">
        <v>10</v>
      </c>
      <c r="C39" s="17">
        <v>1089300</v>
      </c>
      <c r="D39" s="68">
        <v>0</v>
      </c>
      <c r="E39" s="11">
        <f t="shared" si="3"/>
        <v>1089300</v>
      </c>
      <c r="F39" s="18">
        <f t="shared" si="5"/>
        <v>4.6289658440708656</v>
      </c>
      <c r="G39" s="79">
        <v>4274565</v>
      </c>
      <c r="H39" s="80">
        <f t="shared" si="4"/>
        <v>11.704168356528108</v>
      </c>
      <c r="I39" s="136">
        <f t="shared" si="2"/>
        <v>-74.516705208600172</v>
      </c>
    </row>
    <row r="40" spans="1:10" ht="27.75" customHeight="1">
      <c r="A40" s="15" t="s">
        <v>179</v>
      </c>
      <c r="B40" s="16" t="s">
        <v>180</v>
      </c>
      <c r="C40" s="17">
        <v>0</v>
      </c>
      <c r="D40" s="122">
        <v>0</v>
      </c>
      <c r="E40" s="11">
        <v>0</v>
      </c>
      <c r="F40" s="18">
        <f t="shared" si="5"/>
        <v>0</v>
      </c>
      <c r="G40" s="79">
        <v>1</v>
      </c>
      <c r="H40" s="80">
        <f t="shared" si="4"/>
        <v>2.7380957726758412E-6</v>
      </c>
      <c r="I40" s="136">
        <f t="shared" si="2"/>
        <v>-100</v>
      </c>
    </row>
    <row r="41" spans="1:10" ht="27" customHeight="1" thickBot="1">
      <c r="A41" s="242" t="s">
        <v>56</v>
      </c>
      <c r="B41" s="243"/>
      <c r="C41" s="22">
        <f t="shared" ref="C41:H41" si="6">SUM(C14:C40)</f>
        <v>23503941</v>
      </c>
      <c r="D41" s="123">
        <f>SUM(D14:D40)</f>
        <v>28313</v>
      </c>
      <c r="E41" s="23">
        <f t="shared" si="6"/>
        <v>23532254</v>
      </c>
      <c r="F41" s="24">
        <f t="shared" si="6"/>
        <v>100.00000000000001</v>
      </c>
      <c r="G41" s="82">
        <f t="shared" si="6"/>
        <v>36521732</v>
      </c>
      <c r="H41" s="83">
        <f t="shared" si="6"/>
        <v>100.00000000000001</v>
      </c>
      <c r="I41" s="136">
        <f t="shared" si="2"/>
        <v>-35.566434801065839</v>
      </c>
    </row>
    <row r="42" spans="1:10" ht="27" customHeight="1">
      <c r="A42" s="73"/>
      <c r="B42" s="71"/>
      <c r="C42" s="71"/>
      <c r="D42" s="71"/>
      <c r="E42" s="71"/>
      <c r="F42" s="71"/>
      <c r="G42" s="71"/>
      <c r="H42" s="71"/>
      <c r="I42" s="71"/>
    </row>
    <row r="43" spans="1:10" ht="27" customHeight="1">
      <c r="A43" s="73" t="s">
        <v>84</v>
      </c>
      <c r="B43" s="71"/>
      <c r="C43" s="71"/>
      <c r="D43" s="71"/>
      <c r="E43" s="71"/>
      <c r="F43" s="71"/>
      <c r="G43" s="71"/>
      <c r="H43" s="71"/>
      <c r="I43" s="71"/>
    </row>
    <row r="49" spans="1:9" s="20" customFormat="1" ht="27" customHeight="1">
      <c r="A49" s="26"/>
      <c r="B49" s="12"/>
      <c r="C49" s="12"/>
      <c r="D49" s="12"/>
      <c r="E49" s="12"/>
      <c r="F49" s="12"/>
      <c r="G49" s="12"/>
      <c r="H49" s="12"/>
      <c r="I49" s="12"/>
    </row>
    <row r="50" spans="1:9" s="20" customFormat="1" ht="27" customHeight="1">
      <c r="A50" s="26"/>
      <c r="B50" s="12"/>
      <c r="C50" s="12"/>
      <c r="D50" s="12"/>
      <c r="E50" s="12"/>
      <c r="F50" s="12"/>
      <c r="G50" s="12"/>
      <c r="H50" s="12"/>
      <c r="I50" s="12"/>
    </row>
    <row r="51" spans="1:9" s="20" customFormat="1" ht="27" customHeight="1">
      <c r="A51" s="26"/>
      <c r="B51" s="12"/>
      <c r="C51" s="12"/>
      <c r="D51" s="12"/>
      <c r="E51" s="12"/>
      <c r="F51" s="12"/>
      <c r="G51" s="12"/>
      <c r="H51" s="12"/>
      <c r="I51" s="12"/>
    </row>
    <row r="52" spans="1:9" s="20" customFormat="1" ht="27" customHeight="1">
      <c r="A52" s="103"/>
    </row>
    <row r="53" spans="1:9" s="20" customFormat="1" ht="27" customHeight="1">
      <c r="A53" s="103"/>
    </row>
    <row r="54" spans="1:9" ht="27" customHeight="1">
      <c r="A54" s="75" t="s">
        <v>108</v>
      </c>
      <c r="B54" s="106"/>
      <c r="C54" s="106"/>
      <c r="D54" s="106"/>
      <c r="E54" s="20"/>
      <c r="F54" s="20"/>
      <c r="G54" s="20"/>
      <c r="H54" s="20"/>
      <c r="I54" s="20"/>
    </row>
    <row r="55" spans="1:9" ht="27" customHeight="1">
      <c r="A55" s="75" t="s">
        <v>111</v>
      </c>
      <c r="B55" s="106"/>
      <c r="C55" s="106"/>
      <c r="D55" s="106"/>
      <c r="E55" s="20"/>
      <c r="F55" s="20"/>
      <c r="G55" s="20"/>
      <c r="H55" s="20"/>
      <c r="I55" s="20"/>
    </row>
    <row r="56" spans="1:9" ht="27" customHeight="1">
      <c r="A56" s="75"/>
      <c r="B56" s="106"/>
      <c r="C56" s="106"/>
      <c r="D56" s="106"/>
      <c r="E56" s="20"/>
      <c r="F56" s="20"/>
      <c r="G56" s="20"/>
      <c r="H56" s="20"/>
      <c r="I56" s="20"/>
    </row>
  </sheetData>
  <mergeCells count="16">
    <mergeCell ref="C5:D5"/>
    <mergeCell ref="C6:D6"/>
    <mergeCell ref="C7:D7"/>
    <mergeCell ref="H12:H13"/>
    <mergeCell ref="F12:F13"/>
    <mergeCell ref="I23:I24"/>
    <mergeCell ref="A41:B41"/>
    <mergeCell ref="A11:B13"/>
    <mergeCell ref="C11:F11"/>
    <mergeCell ref="G11:H11"/>
    <mergeCell ref="I11:I12"/>
    <mergeCell ref="F24:F25"/>
    <mergeCell ref="H24:H25"/>
    <mergeCell ref="A23:B25"/>
    <mergeCell ref="C23:F23"/>
    <mergeCell ref="G23:H2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landscape" r:id="rId1"/>
  <headerFooter alignWithMargins="0"/>
  <rowBreaks count="1" manualBreakCount="1">
    <brk id="2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</sheetPr>
  <dimension ref="A1:J52"/>
  <sheetViews>
    <sheetView view="pageBreakPreview" topLeftCell="A7" zoomScale="85" zoomScaleNormal="75" zoomScaleSheetLayoutView="85" workbookViewId="0">
      <selection activeCell="E19" sqref="E19"/>
    </sheetView>
  </sheetViews>
  <sheetFormatPr defaultColWidth="9" defaultRowHeight="21" customHeight="1"/>
  <cols>
    <col min="1" max="1" width="3.625" style="26" customWidth="1"/>
    <col min="2" max="2" width="28.125" style="8" customWidth="1"/>
    <col min="3" max="5" width="15.625" style="8" customWidth="1"/>
    <col min="6" max="6" width="13.125" style="8" customWidth="1"/>
    <col min="7" max="7" width="15.625" style="8" customWidth="1"/>
    <col min="8" max="9" width="13.125" style="8" customWidth="1"/>
    <col min="10" max="10" width="18" style="8" bestFit="1" customWidth="1"/>
    <col min="11" max="16384" width="9" style="8"/>
  </cols>
  <sheetData>
    <row r="1" spans="1:10" ht="15" customHeight="1">
      <c r="A1" s="75" t="s">
        <v>80</v>
      </c>
      <c r="B1" s="77"/>
      <c r="C1" s="77"/>
      <c r="D1" s="77"/>
      <c r="E1" s="77"/>
      <c r="F1" s="77"/>
      <c r="G1" s="77"/>
      <c r="H1" s="77"/>
      <c r="I1" s="77"/>
    </row>
    <row r="2" spans="1:10" ht="21" customHeight="1">
      <c r="A2" s="43" t="s">
        <v>66</v>
      </c>
      <c r="B2" s="43"/>
      <c r="C2" s="43"/>
      <c r="D2" s="43"/>
      <c r="E2" s="43"/>
      <c r="F2" s="43"/>
      <c r="G2" s="43"/>
      <c r="H2" s="43"/>
      <c r="I2" s="44"/>
    </row>
    <row r="3" spans="1:10" ht="21" customHeight="1">
      <c r="A3" s="43" t="s">
        <v>76</v>
      </c>
      <c r="B3" s="12"/>
      <c r="F3" s="27"/>
      <c r="G3" s="27"/>
      <c r="H3" s="27"/>
      <c r="I3" s="27" t="s">
        <v>75</v>
      </c>
    </row>
    <row r="4" spans="1:10" ht="22.5" customHeight="1" thickBot="1">
      <c r="A4" s="230" t="s">
        <v>24</v>
      </c>
      <c r="B4" s="231"/>
      <c r="C4" s="236" t="s">
        <v>181</v>
      </c>
      <c r="D4" s="237"/>
      <c r="E4" s="238"/>
      <c r="F4" s="244"/>
      <c r="G4" s="245" t="s">
        <v>182</v>
      </c>
      <c r="H4" s="246"/>
      <c r="I4" s="247" t="s">
        <v>94</v>
      </c>
    </row>
    <row r="5" spans="1:10" ht="18" customHeight="1">
      <c r="A5" s="232"/>
      <c r="B5" s="233"/>
      <c r="C5" s="97" t="s">
        <v>130</v>
      </c>
      <c r="D5" s="62" t="s">
        <v>57</v>
      </c>
      <c r="E5" s="32" t="s">
        <v>58</v>
      </c>
      <c r="F5" s="253" t="s">
        <v>88</v>
      </c>
      <c r="G5" s="97" t="s">
        <v>129</v>
      </c>
      <c r="H5" s="253" t="s">
        <v>88</v>
      </c>
      <c r="I5" s="248"/>
    </row>
    <row r="6" spans="1:10" ht="18" customHeight="1">
      <c r="A6" s="234"/>
      <c r="B6" s="235"/>
      <c r="C6" s="98" t="s">
        <v>105</v>
      </c>
      <c r="D6" s="64" t="s">
        <v>61</v>
      </c>
      <c r="E6" s="9" t="s">
        <v>83</v>
      </c>
      <c r="F6" s="254"/>
      <c r="G6" s="98" t="s">
        <v>93</v>
      </c>
      <c r="H6" s="254"/>
      <c r="I6" s="96" t="s">
        <v>96</v>
      </c>
    </row>
    <row r="7" spans="1:10" s="30" customFormat="1" ht="30.75" customHeight="1">
      <c r="A7" s="15">
        <v>1</v>
      </c>
      <c r="B7" s="16" t="s">
        <v>29</v>
      </c>
      <c r="C7" s="10">
        <v>185705</v>
      </c>
      <c r="D7" s="102">
        <v>0</v>
      </c>
      <c r="E7" s="11">
        <f>C7+D7</f>
        <v>185705</v>
      </c>
      <c r="F7" s="28">
        <f t="shared" ref="F7:F12" si="0">E7/$E$19*100</f>
        <v>0.78915092451407343</v>
      </c>
      <c r="G7" s="84">
        <v>179868</v>
      </c>
      <c r="H7" s="28">
        <f>G7/$G$19*100</f>
        <v>0.49249581043965829</v>
      </c>
      <c r="I7" s="136">
        <f>(E7/G7-1)*100</f>
        <v>3.245157559988443</v>
      </c>
      <c r="J7" s="29"/>
    </row>
    <row r="8" spans="1:10" s="30" customFormat="1" ht="30.75" customHeight="1">
      <c r="A8" s="15">
        <v>2</v>
      </c>
      <c r="B8" s="16" t="s">
        <v>30</v>
      </c>
      <c r="C8" s="10">
        <v>2210912</v>
      </c>
      <c r="D8" s="102">
        <v>0</v>
      </c>
      <c r="E8" s="11">
        <f t="shared" ref="E8:E18" si="1">C8+D8</f>
        <v>2210912</v>
      </c>
      <c r="F8" s="28">
        <f t="shared" si="0"/>
        <v>9.3952411018511022</v>
      </c>
      <c r="G8" s="84">
        <v>2756710</v>
      </c>
      <c r="H8" s="28">
        <f t="shared" ref="H8:H18" si="2">G8/$G$19*100</f>
        <v>7.548135997493219</v>
      </c>
      <c r="I8" s="136">
        <f>(E8/G8-1)*100</f>
        <v>-19.79889070667571</v>
      </c>
      <c r="J8" s="29"/>
    </row>
    <row r="9" spans="1:10" s="30" customFormat="1" ht="30.75" customHeight="1">
      <c r="A9" s="15">
        <v>3</v>
      </c>
      <c r="B9" s="16" t="s">
        <v>31</v>
      </c>
      <c r="C9" s="10">
        <v>11559966</v>
      </c>
      <c r="D9" s="102">
        <v>24999</v>
      </c>
      <c r="E9" s="11">
        <f t="shared" si="1"/>
        <v>11584965</v>
      </c>
      <c r="F9" s="28">
        <f t="shared" si="0"/>
        <v>49.230154493487959</v>
      </c>
      <c r="G9" s="84">
        <v>18248473</v>
      </c>
      <c r="H9" s="28">
        <f t="shared" si="2"/>
        <v>49.966066779089232</v>
      </c>
      <c r="I9" s="136">
        <f>(E9/G9-1)*100</f>
        <v>-36.515427893610607</v>
      </c>
      <c r="J9" s="29"/>
    </row>
    <row r="10" spans="1:10" s="30" customFormat="1" ht="30.75" customHeight="1">
      <c r="A10" s="15">
        <v>4</v>
      </c>
      <c r="B10" s="16" t="s">
        <v>32</v>
      </c>
      <c r="C10" s="10">
        <v>1730883</v>
      </c>
      <c r="D10" s="124">
        <v>1136</v>
      </c>
      <c r="E10" s="11">
        <f t="shared" si="1"/>
        <v>1732019</v>
      </c>
      <c r="F10" s="28">
        <f t="shared" si="0"/>
        <v>7.3601916756465409</v>
      </c>
      <c r="G10" s="84">
        <v>1892486</v>
      </c>
      <c r="H10" s="28">
        <f t="shared" si="2"/>
        <v>5.1818079164482125</v>
      </c>
      <c r="I10" s="136">
        <f t="shared" ref="I10:I19" si="3">(E10/G10-1)*100</f>
        <v>-8.479164442960208</v>
      </c>
      <c r="J10" s="29"/>
    </row>
    <row r="11" spans="1:10" s="30" customFormat="1" ht="30.75" customHeight="1">
      <c r="A11" s="15">
        <v>6</v>
      </c>
      <c r="B11" s="16" t="s">
        <v>33</v>
      </c>
      <c r="C11" s="10">
        <v>340294</v>
      </c>
      <c r="D11" s="124">
        <v>0</v>
      </c>
      <c r="E11" s="11">
        <f t="shared" si="1"/>
        <v>340294</v>
      </c>
      <c r="F11" s="28">
        <f t="shared" si="0"/>
        <v>1.4460748213919499</v>
      </c>
      <c r="G11" s="84">
        <v>426314</v>
      </c>
      <c r="H11" s="28">
        <f t="shared" si="2"/>
        <v>1.1672885612325288</v>
      </c>
      <c r="I11" s="136">
        <f t="shared" si="3"/>
        <v>-20.177615560361605</v>
      </c>
      <c r="J11" s="29"/>
    </row>
    <row r="12" spans="1:10" s="30" customFormat="1" ht="30.75" customHeight="1">
      <c r="A12" s="15">
        <v>7</v>
      </c>
      <c r="B12" s="16" t="s">
        <v>34</v>
      </c>
      <c r="C12" s="10">
        <v>215264</v>
      </c>
      <c r="D12" s="124">
        <v>0</v>
      </c>
      <c r="E12" s="11">
        <f t="shared" si="1"/>
        <v>215264</v>
      </c>
      <c r="F12" s="28">
        <f t="shared" si="0"/>
        <v>0.91476150138444023</v>
      </c>
      <c r="G12" s="84">
        <v>628197</v>
      </c>
      <c r="H12" s="28">
        <f t="shared" si="2"/>
        <v>1.7200635501076453</v>
      </c>
      <c r="I12" s="136">
        <f t="shared" si="3"/>
        <v>-65.73304234181316</v>
      </c>
      <c r="J12" s="29"/>
    </row>
    <row r="13" spans="1:10" s="30" customFormat="1" ht="30.75" customHeight="1">
      <c r="A13" s="15">
        <v>8</v>
      </c>
      <c r="B13" s="16" t="s">
        <v>35</v>
      </c>
      <c r="C13" s="10">
        <v>2132548</v>
      </c>
      <c r="D13" s="124">
        <v>0</v>
      </c>
      <c r="E13" s="11">
        <f t="shared" si="1"/>
        <v>2132548</v>
      </c>
      <c r="F13" s="28">
        <f t="shared" ref="F13:F18" si="4">E13/$E$19*100</f>
        <v>9.0622343274044219</v>
      </c>
      <c r="G13" s="84">
        <v>3206587</v>
      </c>
      <c r="H13" s="28">
        <f t="shared" si="2"/>
        <v>8.7799423094173079</v>
      </c>
      <c r="I13" s="136">
        <f t="shared" si="3"/>
        <v>-33.494771855558568</v>
      </c>
      <c r="J13" s="29"/>
    </row>
    <row r="14" spans="1:10" s="30" customFormat="1" ht="30.75" customHeight="1">
      <c r="A14" s="15">
        <v>9</v>
      </c>
      <c r="B14" s="16" t="s">
        <v>36</v>
      </c>
      <c r="C14" s="10">
        <v>701808</v>
      </c>
      <c r="D14" s="124">
        <v>2178</v>
      </c>
      <c r="E14" s="11">
        <f t="shared" si="1"/>
        <v>703986</v>
      </c>
      <c r="F14" s="28">
        <f t="shared" si="4"/>
        <v>2.991579132198726</v>
      </c>
      <c r="G14" s="84">
        <v>749025</v>
      </c>
      <c r="H14" s="28">
        <f t="shared" si="2"/>
        <v>2.0509021861285217</v>
      </c>
      <c r="I14" s="136">
        <f t="shared" si="3"/>
        <v>-6.0130169219985934</v>
      </c>
      <c r="J14" s="29"/>
    </row>
    <row r="15" spans="1:10" s="30" customFormat="1" ht="30.75" customHeight="1">
      <c r="A15" s="15">
        <v>10</v>
      </c>
      <c r="B15" s="16" t="s">
        <v>37</v>
      </c>
      <c r="C15" s="10">
        <v>2045894</v>
      </c>
      <c r="D15" s="124">
        <v>0</v>
      </c>
      <c r="E15" s="11">
        <f t="shared" si="1"/>
        <v>2045894</v>
      </c>
      <c r="F15" s="28">
        <f t="shared" si="4"/>
        <v>8.693999308353547</v>
      </c>
      <c r="G15" s="84">
        <v>6210396</v>
      </c>
      <c r="H15" s="28">
        <f t="shared" si="2"/>
        <v>17.004659034242955</v>
      </c>
      <c r="I15" s="136">
        <f t="shared" si="3"/>
        <v>-67.056947737310139</v>
      </c>
      <c r="J15" s="29"/>
    </row>
    <row r="16" spans="1:10" s="30" customFormat="1" ht="30.75" customHeight="1">
      <c r="A16" s="15">
        <v>11</v>
      </c>
      <c r="B16" s="16" t="s">
        <v>59</v>
      </c>
      <c r="C16" s="10">
        <v>300</v>
      </c>
      <c r="D16" s="124">
        <v>0</v>
      </c>
      <c r="E16" s="11">
        <f>C16+D16</f>
        <v>300</v>
      </c>
      <c r="F16" s="28">
        <f t="shared" si="4"/>
        <v>1.2748460049768289E-3</v>
      </c>
      <c r="G16" s="84">
        <v>300</v>
      </c>
      <c r="H16" s="28">
        <f t="shared" si="2"/>
        <v>8.2142873180275243E-4</v>
      </c>
      <c r="I16" s="136">
        <f t="shared" si="3"/>
        <v>0</v>
      </c>
      <c r="J16" s="29"/>
    </row>
    <row r="17" spans="1:10" s="30" customFormat="1" ht="30.75" customHeight="1">
      <c r="A17" s="15">
        <v>12</v>
      </c>
      <c r="B17" s="16" t="s">
        <v>38</v>
      </c>
      <c r="C17" s="10">
        <v>2360367</v>
      </c>
      <c r="D17" s="124">
        <v>0</v>
      </c>
      <c r="E17" s="11">
        <f t="shared" si="1"/>
        <v>2360367</v>
      </c>
      <c r="F17" s="28">
        <f t="shared" si="4"/>
        <v>10.030348134097142</v>
      </c>
      <c r="G17" s="84">
        <v>2203376</v>
      </c>
      <c r="H17" s="28">
        <f t="shared" si="2"/>
        <v>6.0330545112154041</v>
      </c>
      <c r="I17" s="136">
        <f t="shared" si="3"/>
        <v>7.1250208770541112</v>
      </c>
      <c r="J17" s="29"/>
    </row>
    <row r="18" spans="1:10" s="30" customFormat="1" ht="30.75" customHeight="1">
      <c r="A18" s="15">
        <v>14</v>
      </c>
      <c r="B18" s="16" t="s">
        <v>39</v>
      </c>
      <c r="C18" s="10">
        <v>20000</v>
      </c>
      <c r="D18" s="124">
        <v>0</v>
      </c>
      <c r="E18" s="11">
        <f t="shared" si="1"/>
        <v>20000</v>
      </c>
      <c r="F18" s="28">
        <f t="shared" si="4"/>
        <v>8.4989733665121928E-2</v>
      </c>
      <c r="G18" s="84">
        <v>20000</v>
      </c>
      <c r="H18" s="28">
        <f t="shared" si="2"/>
        <v>5.4761915453516823E-2</v>
      </c>
      <c r="I18" s="136">
        <f t="shared" si="3"/>
        <v>0</v>
      </c>
      <c r="J18" s="29"/>
    </row>
    <row r="19" spans="1:10" s="30" customFormat="1" ht="30.75" customHeight="1" thickBot="1">
      <c r="A19" s="242" t="s">
        <v>56</v>
      </c>
      <c r="B19" s="243"/>
      <c r="C19" s="10">
        <f t="shared" ref="C19:H19" si="5">SUM(C7:C18)</f>
        <v>23503941</v>
      </c>
      <c r="D19" s="152">
        <f t="shared" si="5"/>
        <v>28313</v>
      </c>
      <c r="E19" s="11">
        <f t="shared" si="5"/>
        <v>23532254</v>
      </c>
      <c r="F19" s="28">
        <f t="shared" si="5"/>
        <v>100</v>
      </c>
      <c r="G19" s="84">
        <f t="shared" si="5"/>
        <v>36521732</v>
      </c>
      <c r="H19" s="18">
        <f t="shared" si="5"/>
        <v>99.999999999999986</v>
      </c>
      <c r="I19" s="136">
        <f t="shared" si="3"/>
        <v>-35.566434801065839</v>
      </c>
      <c r="J19" s="31"/>
    </row>
    <row r="20" spans="1:10" ht="18" customHeight="1"/>
    <row r="21" spans="1:10" ht="18" customHeight="1"/>
    <row r="22" spans="1:10" ht="18" customHeight="1"/>
    <row r="23" spans="1:10" ht="18" customHeight="1"/>
    <row r="48" spans="1:1" s="30" customFormat="1" ht="21" customHeight="1">
      <c r="A48" s="103"/>
    </row>
    <row r="49" spans="1:4" s="30" customFormat="1" ht="21" customHeight="1">
      <c r="A49" s="103"/>
    </row>
    <row r="50" spans="1:4" s="30" customFormat="1" ht="21" customHeight="1">
      <c r="A50" s="75" t="s">
        <v>110</v>
      </c>
      <c r="B50" s="108"/>
      <c r="C50" s="108"/>
      <c r="D50" s="108"/>
    </row>
    <row r="51" spans="1:4" s="30" customFormat="1" ht="21" customHeight="1">
      <c r="A51" s="75" t="s">
        <v>113</v>
      </c>
      <c r="B51" s="108"/>
      <c r="C51" s="108"/>
      <c r="D51" s="108"/>
    </row>
    <row r="52" spans="1:4" s="30" customFormat="1" ht="21" customHeight="1">
      <c r="A52" s="75"/>
      <c r="B52" s="108"/>
      <c r="C52" s="108"/>
      <c r="D52" s="108"/>
    </row>
  </sheetData>
  <mergeCells count="7">
    <mergeCell ref="I4:I5"/>
    <mergeCell ref="A19:B19"/>
    <mergeCell ref="C4:F4"/>
    <mergeCell ref="G4:H4"/>
    <mergeCell ref="F5:F6"/>
    <mergeCell ref="H5:H6"/>
    <mergeCell ref="A4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</sheetPr>
  <dimension ref="A1:L52"/>
  <sheetViews>
    <sheetView view="pageBreakPreview" topLeftCell="A4" zoomScaleNormal="75" zoomScaleSheetLayoutView="100" workbookViewId="0">
      <selection activeCell="E14" sqref="E14"/>
    </sheetView>
  </sheetViews>
  <sheetFormatPr defaultColWidth="9" defaultRowHeight="30" customHeight="1"/>
  <cols>
    <col min="1" max="2" width="3.625" style="26" customWidth="1"/>
    <col min="3" max="3" width="24.625" style="12" customWidth="1"/>
    <col min="4" max="6" width="15.625" style="12" customWidth="1"/>
    <col min="7" max="7" width="13.125" style="12" customWidth="1"/>
    <col min="8" max="8" width="15.625" style="12" customWidth="1"/>
    <col min="9" max="10" width="13.125" style="12" customWidth="1"/>
    <col min="11" max="11" width="9" style="12"/>
    <col min="12" max="12" width="18" style="12" bestFit="1" customWidth="1"/>
    <col min="13" max="16384" width="9" style="12"/>
  </cols>
  <sheetData>
    <row r="1" spans="1:12" ht="23.25" customHeight="1">
      <c r="A1" s="43" t="s">
        <v>85</v>
      </c>
      <c r="I1" s="14"/>
      <c r="J1" s="27" t="s">
        <v>86</v>
      </c>
    </row>
    <row r="2" spans="1:12" ht="18" customHeight="1" thickBot="1">
      <c r="A2" s="250" t="s">
        <v>24</v>
      </c>
      <c r="B2" s="250"/>
      <c r="C2" s="250"/>
      <c r="D2" s="236" t="s">
        <v>181</v>
      </c>
      <c r="E2" s="237"/>
      <c r="F2" s="238"/>
      <c r="G2" s="244"/>
      <c r="H2" s="245" t="s">
        <v>182</v>
      </c>
      <c r="I2" s="246"/>
      <c r="J2" s="247" t="s">
        <v>94</v>
      </c>
    </row>
    <row r="3" spans="1:12" ht="18" customHeight="1">
      <c r="A3" s="250"/>
      <c r="B3" s="250"/>
      <c r="C3" s="250"/>
      <c r="D3" s="97" t="s">
        <v>130</v>
      </c>
      <c r="E3" s="62" t="s">
        <v>57</v>
      </c>
      <c r="F3" s="32" t="s">
        <v>58</v>
      </c>
      <c r="G3" s="253" t="s">
        <v>88</v>
      </c>
      <c r="H3" s="97" t="s">
        <v>129</v>
      </c>
      <c r="I3" s="253" t="s">
        <v>88</v>
      </c>
      <c r="J3" s="248"/>
    </row>
    <row r="4" spans="1:12" ht="18" customHeight="1">
      <c r="A4" s="250"/>
      <c r="B4" s="250"/>
      <c r="C4" s="250"/>
      <c r="D4" s="98" t="s">
        <v>95</v>
      </c>
      <c r="E4" s="64" t="s">
        <v>61</v>
      </c>
      <c r="F4" s="9" t="s">
        <v>83</v>
      </c>
      <c r="G4" s="254"/>
      <c r="H4" s="98" t="s">
        <v>93</v>
      </c>
      <c r="I4" s="254"/>
      <c r="J4" s="96" t="s">
        <v>96</v>
      </c>
    </row>
    <row r="5" spans="1:12" ht="23.25" customHeight="1">
      <c r="A5" s="266" t="s">
        <v>50</v>
      </c>
      <c r="B5" s="262" t="s">
        <v>4</v>
      </c>
      <c r="C5" s="260"/>
      <c r="D5" s="188">
        <v>3195594</v>
      </c>
      <c r="E5" s="124">
        <v>176</v>
      </c>
      <c r="F5" s="11">
        <f>D5+E5</f>
        <v>3195770</v>
      </c>
      <c r="G5" s="33">
        <f>F5/$F$22*100</f>
        <v>13.580382057749334</v>
      </c>
      <c r="H5" s="84">
        <v>3049227</v>
      </c>
      <c r="I5" s="18">
        <f>H5/$H$22*100</f>
        <v>8.3490755586290373</v>
      </c>
      <c r="J5" s="136">
        <f>(F5/H5-1)*100</f>
        <v>4.8059065461508732</v>
      </c>
      <c r="L5" s="34"/>
    </row>
    <row r="6" spans="1:12" ht="23.25" customHeight="1">
      <c r="A6" s="266"/>
      <c r="B6" s="35"/>
      <c r="C6" s="36" t="s">
        <v>106</v>
      </c>
      <c r="D6" s="79">
        <v>1947483</v>
      </c>
      <c r="E6" s="124">
        <v>176</v>
      </c>
      <c r="F6" s="11">
        <f t="shared" ref="F6:F21" si="0">D6+E6</f>
        <v>1947659</v>
      </c>
      <c r="G6" s="33">
        <f t="shared" ref="G6:G21" si="1">F6/$F$22*100</f>
        <v>8.2765509840238849</v>
      </c>
      <c r="H6" s="84">
        <v>1854126</v>
      </c>
      <c r="I6" s="18">
        <f t="shared" ref="I6:I21" si="2">H6/$H$22*100</f>
        <v>5.0767745626083665</v>
      </c>
      <c r="J6" s="136">
        <f t="shared" ref="J6:J22" si="3">(F6/H6-1)*100</f>
        <v>5.0445870453248665</v>
      </c>
      <c r="L6" s="34"/>
    </row>
    <row r="7" spans="1:12" ht="23.25" customHeight="1">
      <c r="A7" s="266"/>
      <c r="B7" s="259" t="s">
        <v>41</v>
      </c>
      <c r="C7" s="260"/>
      <c r="D7" s="79">
        <v>8477249</v>
      </c>
      <c r="E7" s="124">
        <v>24000</v>
      </c>
      <c r="F7" s="11">
        <f t="shared" si="0"/>
        <v>8501249</v>
      </c>
      <c r="G7" s="33">
        <f t="shared" si="1"/>
        <v>36.125944416544201</v>
      </c>
      <c r="H7" s="84">
        <v>8382246</v>
      </c>
      <c r="I7" s="18">
        <f t="shared" si="2"/>
        <v>22.951392338128983</v>
      </c>
      <c r="J7" s="136">
        <f t="shared" si="3"/>
        <v>1.4197030247024456</v>
      </c>
      <c r="L7" s="34"/>
    </row>
    <row r="8" spans="1:12" ht="23.25" customHeight="1">
      <c r="A8" s="266"/>
      <c r="B8" s="259" t="s">
        <v>43</v>
      </c>
      <c r="C8" s="260"/>
      <c r="D8" s="79">
        <v>2360367</v>
      </c>
      <c r="E8" s="124">
        <v>0</v>
      </c>
      <c r="F8" s="11">
        <f t="shared" si="0"/>
        <v>2360367</v>
      </c>
      <c r="G8" s="33">
        <f t="shared" si="1"/>
        <v>10.030348134097142</v>
      </c>
      <c r="H8" s="84">
        <v>2203376</v>
      </c>
      <c r="I8" s="18">
        <f t="shared" si="2"/>
        <v>6.0330545112154041</v>
      </c>
      <c r="J8" s="136">
        <f t="shared" si="3"/>
        <v>7.1250208770541112</v>
      </c>
      <c r="L8" s="34"/>
    </row>
    <row r="9" spans="1:12" ht="23.25" customHeight="1">
      <c r="A9" s="269" t="s">
        <v>51</v>
      </c>
      <c r="B9" s="262" t="s">
        <v>3</v>
      </c>
      <c r="C9" s="260"/>
      <c r="D9" s="10">
        <v>1334586</v>
      </c>
      <c r="E9" s="124">
        <v>0</v>
      </c>
      <c r="F9" s="11">
        <f t="shared" si="0"/>
        <v>1334586</v>
      </c>
      <c r="G9" s="33">
        <f t="shared" si="1"/>
        <v>5.6713054346600202</v>
      </c>
      <c r="H9" s="84">
        <v>6667048</v>
      </c>
      <c r="I9" s="18">
        <f t="shared" si="2"/>
        <v>18.255015945026923</v>
      </c>
      <c r="J9" s="136">
        <f>(F9/H9-1)*100</f>
        <v>-79.982355009293471</v>
      </c>
      <c r="L9" s="34"/>
    </row>
    <row r="10" spans="1:12" ht="23.25" customHeight="1">
      <c r="A10" s="270"/>
      <c r="B10" s="37"/>
      <c r="C10" s="36" t="s">
        <v>52</v>
      </c>
      <c r="D10" s="10">
        <v>974098</v>
      </c>
      <c r="E10" s="124">
        <v>0</v>
      </c>
      <c r="F10" s="11">
        <f>D10+E10</f>
        <v>974098</v>
      </c>
      <c r="G10" s="33">
        <f t="shared" si="1"/>
        <v>4.139416479186397</v>
      </c>
      <c r="H10" s="84">
        <v>5580511</v>
      </c>
      <c r="I10" s="18">
        <f t="shared" si="2"/>
        <v>15.279973578471031</v>
      </c>
      <c r="J10" s="136">
        <f t="shared" si="3"/>
        <v>-82.544645105080889</v>
      </c>
    </row>
    <row r="11" spans="1:12" ht="23.25" customHeight="1">
      <c r="A11" s="270"/>
      <c r="B11" s="37"/>
      <c r="C11" s="36" t="s">
        <v>134</v>
      </c>
      <c r="D11" s="10">
        <v>360038</v>
      </c>
      <c r="E11" s="124">
        <v>0</v>
      </c>
      <c r="F11" s="11">
        <f t="shared" si="0"/>
        <v>360038</v>
      </c>
      <c r="G11" s="33">
        <f t="shared" si="1"/>
        <v>1.5299766864661584</v>
      </c>
      <c r="H11" s="84">
        <v>1085787</v>
      </c>
      <c r="I11" s="18">
        <f t="shared" si="2"/>
        <v>2.9729887947263838</v>
      </c>
      <c r="J11" s="136">
        <f t="shared" si="3"/>
        <v>-66.840826055202356</v>
      </c>
    </row>
    <row r="12" spans="1:12" ht="23.25" customHeight="1">
      <c r="A12" s="270"/>
      <c r="B12" s="35"/>
      <c r="C12" s="40" t="s">
        <v>133</v>
      </c>
      <c r="D12" s="10">
        <v>450</v>
      </c>
      <c r="E12" s="124">
        <v>0</v>
      </c>
      <c r="F12" s="11">
        <f t="shared" si="0"/>
        <v>450</v>
      </c>
      <c r="G12" s="33">
        <f t="shared" si="1"/>
        <v>1.9122690074652433E-3</v>
      </c>
      <c r="H12" s="84">
        <v>750</v>
      </c>
      <c r="I12" s="18">
        <f t="shared" si="2"/>
        <v>2.0535718295068808E-3</v>
      </c>
      <c r="J12" s="136">
        <f t="shared" si="3"/>
        <v>-40</v>
      </c>
    </row>
    <row r="13" spans="1:12" ht="23.25" customHeight="1">
      <c r="A13" s="271"/>
      <c r="B13" s="267" t="s">
        <v>60</v>
      </c>
      <c r="C13" s="268"/>
      <c r="D13" s="10">
        <v>300</v>
      </c>
      <c r="E13" s="124">
        <v>0</v>
      </c>
      <c r="F13" s="11">
        <f t="shared" si="0"/>
        <v>300</v>
      </c>
      <c r="G13" s="33">
        <f t="shared" si="1"/>
        <v>1.2748460049768289E-3</v>
      </c>
      <c r="H13" s="84">
        <v>300</v>
      </c>
      <c r="I13" s="18">
        <f t="shared" si="2"/>
        <v>8.2142873180275243E-4</v>
      </c>
      <c r="J13" s="136">
        <f t="shared" si="3"/>
        <v>0</v>
      </c>
    </row>
    <row r="14" spans="1:12" ht="23.25" customHeight="1">
      <c r="A14" s="263" t="s">
        <v>107</v>
      </c>
      <c r="B14" s="259" t="s">
        <v>5</v>
      </c>
      <c r="C14" s="260"/>
      <c r="D14" s="10">
        <v>3356052</v>
      </c>
      <c r="E14" s="124">
        <v>4137</v>
      </c>
      <c r="F14" s="11">
        <f t="shared" si="0"/>
        <v>3360189</v>
      </c>
      <c r="G14" s="33">
        <f t="shared" si="1"/>
        <v>14.279078408723619</v>
      </c>
      <c r="H14" s="84">
        <v>3726461</v>
      </c>
      <c r="I14" s="18">
        <f t="shared" si="2"/>
        <v>10.203407111141388</v>
      </c>
      <c r="J14" s="136">
        <f t="shared" si="3"/>
        <v>-9.8289503096906206</v>
      </c>
    </row>
    <row r="15" spans="1:12" ht="23.25" customHeight="1">
      <c r="A15" s="264"/>
      <c r="B15" s="259" t="s">
        <v>40</v>
      </c>
      <c r="C15" s="260"/>
      <c r="D15" s="10">
        <v>41909</v>
      </c>
      <c r="E15" s="124">
        <v>0</v>
      </c>
      <c r="F15" s="11">
        <f t="shared" si="0"/>
        <v>41909</v>
      </c>
      <c r="G15" s="33">
        <f t="shared" si="1"/>
        <v>0.17809173740857975</v>
      </c>
      <c r="H15" s="84">
        <v>45480</v>
      </c>
      <c r="I15" s="18">
        <f t="shared" si="2"/>
        <v>0.12452859574129728</v>
      </c>
      <c r="J15" s="136">
        <f t="shared" si="3"/>
        <v>-7.8518029903254183</v>
      </c>
    </row>
    <row r="16" spans="1:12" ht="23.25" customHeight="1">
      <c r="A16" s="264"/>
      <c r="B16" s="262" t="s">
        <v>42</v>
      </c>
      <c r="C16" s="260"/>
      <c r="D16" s="10">
        <v>2377188</v>
      </c>
      <c r="E16" s="124">
        <v>0</v>
      </c>
      <c r="F16" s="11">
        <f t="shared" si="0"/>
        <v>2377188</v>
      </c>
      <c r="G16" s="33">
        <f t="shared" si="1"/>
        <v>10.101828749596192</v>
      </c>
      <c r="H16" s="84">
        <v>9844494</v>
      </c>
      <c r="I16" s="18">
        <f t="shared" si="2"/>
        <v>26.955167405532681</v>
      </c>
      <c r="J16" s="136">
        <f t="shared" si="3"/>
        <v>-75.852613653886124</v>
      </c>
    </row>
    <row r="17" spans="1:10" ht="23.25" customHeight="1">
      <c r="A17" s="264"/>
      <c r="B17" s="35"/>
      <c r="C17" s="40" t="s">
        <v>23</v>
      </c>
      <c r="D17" s="10">
        <v>1098017</v>
      </c>
      <c r="E17" s="124">
        <v>0</v>
      </c>
      <c r="F17" s="11">
        <f t="shared" si="0"/>
        <v>1098017</v>
      </c>
      <c r="G17" s="33">
        <f t="shared" si="1"/>
        <v>4.6660086194888084</v>
      </c>
      <c r="H17" s="84">
        <v>1432561</v>
      </c>
      <c r="I17" s="18">
        <f t="shared" si="2"/>
        <v>3.9224892182002757</v>
      </c>
      <c r="J17" s="136">
        <f t="shared" si="3"/>
        <v>-23.352862461005152</v>
      </c>
    </row>
    <row r="18" spans="1:10" ht="23.25" customHeight="1">
      <c r="A18" s="264"/>
      <c r="B18" s="259" t="s">
        <v>46</v>
      </c>
      <c r="C18" s="260"/>
      <c r="D18" s="10">
        <v>132297</v>
      </c>
      <c r="E18" s="124">
        <v>0</v>
      </c>
      <c r="F18" s="11">
        <f t="shared" si="0"/>
        <v>132297</v>
      </c>
      <c r="G18" s="33">
        <f t="shared" si="1"/>
        <v>0.56219433973473176</v>
      </c>
      <c r="H18" s="84">
        <v>394545</v>
      </c>
      <c r="I18" s="18">
        <f t="shared" si="2"/>
        <v>1.0803019966303899</v>
      </c>
      <c r="J18" s="136">
        <f t="shared" si="3"/>
        <v>-66.468463673345241</v>
      </c>
    </row>
    <row r="19" spans="1:10" ht="23.25" customHeight="1">
      <c r="A19" s="264"/>
      <c r="B19" s="261" t="s">
        <v>78</v>
      </c>
      <c r="C19" s="259"/>
      <c r="D19" s="10">
        <v>389818</v>
      </c>
      <c r="E19" s="124">
        <v>0</v>
      </c>
      <c r="F19" s="11">
        <f t="shared" si="0"/>
        <v>389818</v>
      </c>
      <c r="G19" s="33">
        <f t="shared" si="1"/>
        <v>1.6565263998935247</v>
      </c>
      <c r="H19" s="84">
        <v>376468</v>
      </c>
      <c r="I19" s="18">
        <f t="shared" si="2"/>
        <v>1.0308054393477286</v>
      </c>
      <c r="J19" s="136">
        <f t="shared" si="3"/>
        <v>3.5461181295621369</v>
      </c>
    </row>
    <row r="20" spans="1:10" ht="23.25" customHeight="1">
      <c r="A20" s="265"/>
      <c r="B20" s="259" t="s">
        <v>45</v>
      </c>
      <c r="C20" s="260"/>
      <c r="D20" s="10">
        <v>1818581</v>
      </c>
      <c r="E20" s="124">
        <v>0</v>
      </c>
      <c r="F20" s="11">
        <f t="shared" si="0"/>
        <v>1818581</v>
      </c>
      <c r="G20" s="33">
        <f t="shared" si="1"/>
        <v>7.7280357419225547</v>
      </c>
      <c r="H20" s="84">
        <v>1812087</v>
      </c>
      <c r="I20" s="18">
        <f t="shared" si="2"/>
        <v>4.9616677544208478</v>
      </c>
      <c r="J20" s="136">
        <f t="shared" si="3"/>
        <v>0.35837131440157322</v>
      </c>
    </row>
    <row r="21" spans="1:10" ht="23.25" customHeight="1">
      <c r="A21" s="255" t="s">
        <v>44</v>
      </c>
      <c r="B21" s="256"/>
      <c r="C21" s="257"/>
      <c r="D21" s="10">
        <v>20000</v>
      </c>
      <c r="E21" s="124">
        <v>0</v>
      </c>
      <c r="F21" s="11">
        <f t="shared" si="0"/>
        <v>20000</v>
      </c>
      <c r="G21" s="33">
        <f t="shared" si="1"/>
        <v>8.4989733665121928E-2</v>
      </c>
      <c r="H21" s="84">
        <v>20000</v>
      </c>
      <c r="I21" s="18">
        <f t="shared" si="2"/>
        <v>5.4761915453516823E-2</v>
      </c>
      <c r="J21" s="136">
        <f t="shared" si="3"/>
        <v>0</v>
      </c>
    </row>
    <row r="22" spans="1:10" ht="23.25" customHeight="1" thickBot="1">
      <c r="A22" s="242" t="s">
        <v>56</v>
      </c>
      <c r="B22" s="258"/>
      <c r="C22" s="243"/>
      <c r="D22" s="10">
        <f t="shared" ref="D22:I22" si="4">SUM(D5,D7:D9,D13:D16,D18:D21)</f>
        <v>23503941</v>
      </c>
      <c r="E22" s="152">
        <f t="shared" si="4"/>
        <v>28313</v>
      </c>
      <c r="F22" s="11">
        <f t="shared" si="4"/>
        <v>23532254</v>
      </c>
      <c r="G22" s="38">
        <f t="shared" si="4"/>
        <v>99.999999999999986</v>
      </c>
      <c r="H22" s="11">
        <f t="shared" si="4"/>
        <v>36521732</v>
      </c>
      <c r="I22" s="85">
        <f t="shared" si="4"/>
        <v>100</v>
      </c>
      <c r="J22" s="136">
        <f t="shared" si="3"/>
        <v>-35.566434801065839</v>
      </c>
    </row>
    <row r="23" spans="1:10" ht="23.25" customHeight="1">
      <c r="A23" s="127"/>
      <c r="B23" s="127"/>
      <c r="C23" s="127"/>
      <c r="D23" s="128"/>
      <c r="E23" s="128"/>
      <c r="F23" s="128"/>
      <c r="G23" s="129"/>
      <c r="H23" s="128"/>
      <c r="I23" s="130"/>
      <c r="J23" s="130"/>
    </row>
    <row r="24" spans="1:10" ht="15" customHeight="1">
      <c r="A24" s="73" t="s">
        <v>82</v>
      </c>
      <c r="B24" s="71"/>
      <c r="C24" s="71"/>
      <c r="D24" s="90"/>
      <c r="E24" s="71"/>
      <c r="F24" s="71"/>
      <c r="G24" s="71"/>
      <c r="H24" s="90"/>
      <c r="I24" s="74"/>
      <c r="J24" s="71"/>
    </row>
    <row r="25" spans="1:10" ht="30" customHeight="1">
      <c r="H25" s="39"/>
      <c r="I25" s="39"/>
    </row>
    <row r="26" spans="1:10" ht="30" customHeight="1">
      <c r="H26" s="39"/>
      <c r="I26" s="39"/>
    </row>
    <row r="27" spans="1:10" ht="30" customHeight="1">
      <c r="H27" s="39"/>
      <c r="I27" s="39"/>
    </row>
    <row r="48" spans="1:2" s="20" customFormat="1" ht="30" customHeight="1">
      <c r="A48" s="103"/>
      <c r="B48" s="103"/>
    </row>
    <row r="49" spans="1:4" s="20" customFormat="1" ht="30" customHeight="1">
      <c r="A49" s="103"/>
      <c r="B49" s="103"/>
    </row>
    <row r="50" spans="1:4" s="20" customFormat="1" ht="30" customHeight="1">
      <c r="A50" s="107" t="s">
        <v>109</v>
      </c>
      <c r="B50" s="106"/>
      <c r="C50" s="106"/>
      <c r="D50" s="106"/>
    </row>
    <row r="51" spans="1:4" s="20" customFormat="1" ht="30" customHeight="1">
      <c r="A51" s="107" t="s">
        <v>112</v>
      </c>
      <c r="B51" s="106"/>
      <c r="C51" s="106"/>
      <c r="D51" s="106"/>
    </row>
    <row r="52" spans="1:4" s="20" customFormat="1" ht="30" customHeight="1">
      <c r="A52" s="107"/>
      <c r="B52" s="106"/>
      <c r="C52" s="106"/>
      <c r="D52" s="106"/>
    </row>
  </sheetData>
  <mergeCells count="22">
    <mergeCell ref="H2:I2"/>
    <mergeCell ref="G3:G4"/>
    <mergeCell ref="I3:I4"/>
    <mergeCell ref="J2:J3"/>
    <mergeCell ref="B9:C9"/>
    <mergeCell ref="B8:C8"/>
    <mergeCell ref="D2:G2"/>
    <mergeCell ref="A5:A8"/>
    <mergeCell ref="B7:C7"/>
    <mergeCell ref="B5:C5"/>
    <mergeCell ref="B13:C13"/>
    <mergeCell ref="A2:C4"/>
    <mergeCell ref="A9:A13"/>
    <mergeCell ref="A21:C21"/>
    <mergeCell ref="A22:C22"/>
    <mergeCell ref="B14:C14"/>
    <mergeCell ref="B20:C20"/>
    <mergeCell ref="B19:C19"/>
    <mergeCell ref="B18:C18"/>
    <mergeCell ref="B16:C16"/>
    <mergeCell ref="B15:C15"/>
    <mergeCell ref="A14:A20"/>
  </mergeCells>
  <phoneticPr fontId="2"/>
  <printOptions horizontalCentered="1"/>
  <pageMargins left="0.59055118110236227" right="0.59055118110236227" top="0.78740157480314965" bottom="0.59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D30"/>
  <sheetViews>
    <sheetView showZeros="0" view="pageBreakPreview" zoomScale="85" zoomScaleNormal="75" zoomScaleSheetLayoutView="85" workbookViewId="0">
      <selection activeCell="C23" sqref="C23"/>
    </sheetView>
  </sheetViews>
  <sheetFormatPr defaultColWidth="9" defaultRowHeight="14.25"/>
  <cols>
    <col min="1" max="1" width="18.375" style="12" customWidth="1"/>
    <col min="2" max="2" width="15.375" style="164" customWidth="1"/>
    <col min="3" max="3" width="96.625" style="48" customWidth="1"/>
    <col min="4" max="4" width="18.625" style="48" customWidth="1"/>
    <col min="5" max="16384" width="9" style="48"/>
  </cols>
  <sheetData>
    <row r="1" spans="1:4" ht="18" customHeight="1">
      <c r="A1" s="73" t="s">
        <v>124</v>
      </c>
      <c r="B1" s="163"/>
      <c r="C1" s="76"/>
      <c r="D1" s="76"/>
    </row>
    <row r="2" spans="1:4" ht="18" customHeight="1">
      <c r="A2" s="43" t="s">
        <v>71</v>
      </c>
    </row>
    <row r="3" spans="1:4" ht="18" customHeight="1">
      <c r="A3" s="43" t="s">
        <v>73</v>
      </c>
      <c r="D3" s="101" t="s">
        <v>103</v>
      </c>
    </row>
    <row r="4" spans="1:4" ht="21" customHeight="1">
      <c r="A4" s="86" t="s">
        <v>24</v>
      </c>
      <c r="B4" s="167" t="s">
        <v>68</v>
      </c>
      <c r="C4" s="65" t="s">
        <v>69</v>
      </c>
      <c r="D4" s="49" t="s">
        <v>72</v>
      </c>
    </row>
    <row r="5" spans="1:4" ht="39" customHeight="1">
      <c r="A5" s="262" t="s">
        <v>169</v>
      </c>
      <c r="B5" s="184">
        <v>24999</v>
      </c>
      <c r="C5" s="119" t="s">
        <v>233</v>
      </c>
      <c r="D5" s="115" t="s">
        <v>234</v>
      </c>
    </row>
    <row r="6" spans="1:4" ht="39" hidden="1" customHeight="1">
      <c r="A6" s="272"/>
      <c r="B6" s="185"/>
      <c r="C6" s="201" t="s">
        <v>228</v>
      </c>
      <c r="D6" s="202" t="s">
        <v>183</v>
      </c>
    </row>
    <row r="7" spans="1:4" ht="39" hidden="1" customHeight="1">
      <c r="A7" s="272"/>
      <c r="B7" s="185"/>
      <c r="C7" s="201" t="s">
        <v>190</v>
      </c>
      <c r="D7" s="202" t="s">
        <v>187</v>
      </c>
    </row>
    <row r="8" spans="1:4" ht="39" hidden="1" customHeight="1">
      <c r="A8" s="272"/>
      <c r="B8" s="185"/>
      <c r="C8" s="204" t="s">
        <v>191</v>
      </c>
      <c r="D8" s="202" t="s">
        <v>188</v>
      </c>
    </row>
    <row r="9" spans="1:4" ht="0.6" customHeight="1">
      <c r="A9" s="273"/>
      <c r="B9" s="198"/>
      <c r="C9" s="203" t="s">
        <v>192</v>
      </c>
      <c r="D9" s="200" t="s">
        <v>189</v>
      </c>
    </row>
    <row r="10" spans="1:4" ht="36.75" hidden="1" customHeight="1">
      <c r="A10" s="262" t="s">
        <v>193</v>
      </c>
      <c r="B10" s="184">
        <v>0</v>
      </c>
      <c r="C10" s="206" t="s">
        <v>195</v>
      </c>
      <c r="D10" s="115" t="s">
        <v>194</v>
      </c>
    </row>
    <row r="11" spans="1:4" ht="36.75" hidden="1" customHeight="1">
      <c r="A11" s="272"/>
      <c r="B11" s="185"/>
      <c r="C11" s="207" t="s">
        <v>197</v>
      </c>
      <c r="D11" s="202" t="s">
        <v>196</v>
      </c>
    </row>
    <row r="12" spans="1:4" ht="0.75" customHeight="1">
      <c r="A12" s="273"/>
      <c r="B12" s="198"/>
      <c r="C12" s="205" t="s">
        <v>198</v>
      </c>
      <c r="D12" s="200" t="s">
        <v>188</v>
      </c>
    </row>
    <row r="13" spans="1:4" ht="36.75" customHeight="1">
      <c r="A13" s="196" t="s">
        <v>205</v>
      </c>
      <c r="B13" s="185">
        <v>3314</v>
      </c>
      <c r="C13" s="197" t="s">
        <v>232</v>
      </c>
      <c r="D13" s="118" t="s">
        <v>206</v>
      </c>
    </row>
    <row r="14" spans="1:4" ht="35.25" hidden="1" customHeight="1">
      <c r="A14" s="275" t="s">
        <v>11</v>
      </c>
      <c r="B14" s="199">
        <v>0</v>
      </c>
      <c r="C14" s="210" t="s">
        <v>200</v>
      </c>
      <c r="D14" s="115" t="s">
        <v>199</v>
      </c>
    </row>
    <row r="15" spans="1:4" ht="35.25" hidden="1" customHeight="1">
      <c r="A15" s="276"/>
      <c r="B15" s="168"/>
      <c r="C15" s="208" t="s">
        <v>202</v>
      </c>
      <c r="D15" s="209" t="s">
        <v>201</v>
      </c>
    </row>
    <row r="16" spans="1:4" ht="0.95" customHeight="1">
      <c r="A16" s="189" t="s">
        <v>10</v>
      </c>
      <c r="B16" s="190">
        <v>0</v>
      </c>
      <c r="C16" s="121" t="s">
        <v>203</v>
      </c>
      <c r="D16" s="151" t="s">
        <v>204</v>
      </c>
    </row>
    <row r="17" spans="1:4" ht="35.1" customHeight="1">
      <c r="A17" s="87" t="s">
        <v>58</v>
      </c>
      <c r="B17" s="168">
        <f>SUM(B5:B16)</f>
        <v>28313</v>
      </c>
      <c r="C17" s="117"/>
      <c r="D17" s="78"/>
    </row>
    <row r="18" spans="1:4" ht="21" customHeight="1">
      <c r="B18" s="166"/>
    </row>
    <row r="19" spans="1:4" ht="21" customHeight="1">
      <c r="A19" s="274" t="s">
        <v>124</v>
      </c>
      <c r="B19" s="274"/>
      <c r="C19" s="274"/>
      <c r="D19" s="274"/>
    </row>
    <row r="20" spans="1:4" ht="21" customHeight="1">
      <c r="A20" s="125"/>
      <c r="B20" s="165"/>
      <c r="C20" s="126"/>
    </row>
    <row r="21" spans="1:4" ht="21" customHeight="1">
      <c r="A21" s="125"/>
      <c r="B21" s="165"/>
      <c r="C21" s="126"/>
    </row>
    <row r="22" spans="1:4" ht="21" customHeight="1">
      <c r="A22" s="125"/>
      <c r="B22" s="165"/>
      <c r="C22" s="126"/>
    </row>
    <row r="23" spans="1:4" ht="21" customHeight="1">
      <c r="A23" s="125"/>
      <c r="B23" s="165"/>
      <c r="C23" s="126"/>
    </row>
    <row r="24" spans="1:4" ht="21" customHeight="1">
      <c r="A24" s="125"/>
      <c r="B24" s="165"/>
      <c r="C24" s="126"/>
    </row>
    <row r="25" spans="1:4" ht="21" customHeight="1">
      <c r="A25" s="125"/>
      <c r="B25" s="165"/>
      <c r="C25" s="126"/>
    </row>
    <row r="26" spans="1:4" ht="21" customHeight="1">
      <c r="A26" s="125"/>
      <c r="B26" s="165"/>
      <c r="C26" s="126"/>
    </row>
    <row r="27" spans="1:4" ht="21" customHeight="1">
      <c r="A27" s="125"/>
      <c r="B27" s="165"/>
      <c r="C27" s="126"/>
    </row>
    <row r="28" spans="1:4" ht="21" customHeight="1">
      <c r="A28" s="125"/>
    </row>
    <row r="29" spans="1:4" ht="21" customHeight="1"/>
    <row r="30" spans="1:4" ht="21" customHeight="1"/>
  </sheetData>
  <mergeCells count="4">
    <mergeCell ref="A5:A9"/>
    <mergeCell ref="A19:D19"/>
    <mergeCell ref="A10:A12"/>
    <mergeCell ref="A14:A15"/>
  </mergeCells>
  <phoneticPr fontId="2"/>
  <printOptions horizontalCentered="1"/>
  <pageMargins left="0.39370078740157483" right="0.59055118110236227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0"/>
  </sheetPr>
  <dimension ref="A1:D44"/>
  <sheetViews>
    <sheetView showZeros="0" view="pageBreakPreview" zoomScaleNormal="75" zoomScaleSheetLayoutView="100" workbookViewId="0">
      <selection activeCell="C24" sqref="C24"/>
    </sheetView>
  </sheetViews>
  <sheetFormatPr defaultColWidth="9" defaultRowHeight="14.25"/>
  <cols>
    <col min="1" max="1" width="14.625" style="12" customWidth="1"/>
    <col min="2" max="2" width="14.625" style="48" customWidth="1"/>
    <col min="3" max="3" width="92.75" style="48" customWidth="1"/>
    <col min="4" max="4" width="17.75" style="48" customWidth="1"/>
    <col min="5" max="16384" width="9" style="48"/>
  </cols>
  <sheetData>
    <row r="1" spans="1:4" ht="21" customHeight="1">
      <c r="A1" s="43" t="s">
        <v>81</v>
      </c>
      <c r="D1" s="101"/>
    </row>
    <row r="2" spans="1:4" ht="21" customHeight="1">
      <c r="A2" s="43" t="s">
        <v>114</v>
      </c>
      <c r="D2" s="101" t="s">
        <v>103</v>
      </c>
    </row>
    <row r="3" spans="1:4" ht="29.25" customHeight="1">
      <c r="A3" s="86" t="s">
        <v>24</v>
      </c>
      <c r="B3" s="61" t="s">
        <v>68</v>
      </c>
      <c r="C3" s="89" t="s">
        <v>127</v>
      </c>
      <c r="D3" s="49" t="s">
        <v>72</v>
      </c>
    </row>
    <row r="4" spans="1:4" ht="25.5" hidden="1" customHeight="1">
      <c r="A4" s="88" t="s">
        <v>29</v>
      </c>
      <c r="B4" s="181">
        <v>0</v>
      </c>
      <c r="C4" s="113" t="s">
        <v>231</v>
      </c>
      <c r="D4" s="154" t="s">
        <v>199</v>
      </c>
    </row>
    <row r="5" spans="1:4" ht="25.5" hidden="1" customHeight="1">
      <c r="A5" s="262" t="s">
        <v>30</v>
      </c>
      <c r="B5" s="181">
        <v>0</v>
      </c>
      <c r="C5" s="211" t="s">
        <v>208</v>
      </c>
      <c r="D5" s="154" t="s">
        <v>189</v>
      </c>
    </row>
    <row r="6" spans="1:4" ht="26.1" hidden="1" customHeight="1">
      <c r="A6" s="273"/>
      <c r="B6" s="169"/>
      <c r="C6" s="156" t="s">
        <v>209</v>
      </c>
      <c r="D6" s="155" t="s">
        <v>207</v>
      </c>
    </row>
    <row r="7" spans="1:4" ht="51" customHeight="1">
      <c r="A7" s="262" t="s">
        <v>31</v>
      </c>
      <c r="B7" s="182">
        <v>24999</v>
      </c>
      <c r="C7" s="220" t="s">
        <v>236</v>
      </c>
      <c r="D7" s="115" t="s">
        <v>234</v>
      </c>
    </row>
    <row r="8" spans="1:4" ht="25.5" hidden="1" customHeight="1">
      <c r="A8" s="272"/>
      <c r="B8" s="169"/>
      <c r="C8" s="194" t="s">
        <v>211</v>
      </c>
      <c r="D8" s="195" t="s">
        <v>210</v>
      </c>
    </row>
    <row r="9" spans="1:4" ht="26.1" hidden="1" customHeight="1">
      <c r="A9" s="273"/>
      <c r="B9" s="169"/>
      <c r="C9" s="194" t="s">
        <v>212</v>
      </c>
      <c r="D9" s="195" t="s">
        <v>213</v>
      </c>
    </row>
    <row r="10" spans="1:4" ht="25.5" customHeight="1">
      <c r="A10" s="262" t="s">
        <v>214</v>
      </c>
      <c r="B10" s="182">
        <v>1136</v>
      </c>
      <c r="C10" s="114" t="s">
        <v>235</v>
      </c>
      <c r="D10" s="115" t="s">
        <v>215</v>
      </c>
    </row>
    <row r="11" spans="1:4" ht="0.75" customHeight="1">
      <c r="A11" s="273"/>
      <c r="B11" s="212"/>
      <c r="C11" s="213" t="s">
        <v>216</v>
      </c>
      <c r="D11" s="195" t="s">
        <v>207</v>
      </c>
    </row>
    <row r="12" spans="1:4" ht="25.5" hidden="1" customHeight="1">
      <c r="A12" s="262" t="s">
        <v>217</v>
      </c>
      <c r="B12" s="169">
        <v>0</v>
      </c>
      <c r="C12" s="194" t="s">
        <v>218</v>
      </c>
      <c r="D12" s="115" t="s">
        <v>219</v>
      </c>
    </row>
    <row r="13" spans="1:4" ht="25.5" hidden="1" customHeight="1">
      <c r="A13" s="273"/>
      <c r="B13" s="169"/>
      <c r="C13" s="194" t="s">
        <v>229</v>
      </c>
      <c r="D13" s="195" t="s">
        <v>210</v>
      </c>
    </row>
    <row r="14" spans="1:4" ht="26.1" customHeight="1">
      <c r="A14" s="88" t="s">
        <v>36</v>
      </c>
      <c r="B14" s="214">
        <v>2178</v>
      </c>
      <c r="C14" s="114" t="s">
        <v>238</v>
      </c>
      <c r="D14" s="115" t="s">
        <v>237</v>
      </c>
    </row>
    <row r="15" spans="1:4" ht="26.1" hidden="1" customHeight="1">
      <c r="A15" s="262" t="s">
        <v>220</v>
      </c>
      <c r="B15" s="182">
        <v>0</v>
      </c>
      <c r="C15" s="114" t="s">
        <v>221</v>
      </c>
      <c r="D15" s="217" t="s">
        <v>222</v>
      </c>
    </row>
    <row r="16" spans="1:4" ht="25.5" hidden="1" customHeight="1">
      <c r="A16" s="273"/>
      <c r="B16" s="169">
        <v>0</v>
      </c>
      <c r="C16" s="215" t="s">
        <v>223</v>
      </c>
      <c r="D16" s="216" t="s">
        <v>207</v>
      </c>
    </row>
    <row r="17" spans="1:4" ht="25.5" hidden="1" customHeight="1">
      <c r="A17" s="262" t="s">
        <v>224</v>
      </c>
      <c r="B17" s="214">
        <v>0</v>
      </c>
      <c r="C17" s="114" t="s">
        <v>230</v>
      </c>
      <c r="D17" s="217" t="s">
        <v>225</v>
      </c>
    </row>
    <row r="18" spans="1:4" ht="25.5" hidden="1" customHeight="1">
      <c r="A18" s="273"/>
      <c r="B18" s="169"/>
      <c r="C18" s="215" t="s">
        <v>226</v>
      </c>
      <c r="D18" s="216" t="s">
        <v>207</v>
      </c>
    </row>
    <row r="19" spans="1:4" ht="32.25" customHeight="1">
      <c r="A19" s="86" t="s">
        <v>58</v>
      </c>
      <c r="B19" s="180">
        <f>SUM(B4:B18)</f>
        <v>28313</v>
      </c>
      <c r="C19" s="113"/>
      <c r="D19" s="116"/>
    </row>
    <row r="20" spans="1:4" s="20" customFormat="1" ht="21" customHeight="1">
      <c r="A20" s="73" t="s">
        <v>125</v>
      </c>
      <c r="B20" s="105"/>
      <c r="C20" s="106"/>
      <c r="D20" s="106"/>
    </row>
    <row r="21" spans="1:4" s="20" customFormat="1" ht="21" customHeight="1">
      <c r="A21" s="73" t="s">
        <v>126</v>
      </c>
      <c r="B21" s="105"/>
      <c r="C21" s="106"/>
      <c r="D21" s="106"/>
    </row>
    <row r="22" spans="1:4" s="20" customFormat="1" ht="21" customHeight="1">
      <c r="A22" s="73"/>
      <c r="B22" s="105"/>
      <c r="C22" s="106"/>
      <c r="D22" s="101" t="s">
        <v>103</v>
      </c>
    </row>
    <row r="23" spans="1:4" s="20" customFormat="1" ht="21" customHeight="1">
      <c r="A23" s="86" t="s">
        <v>24</v>
      </c>
      <c r="B23" s="61" t="s">
        <v>68</v>
      </c>
      <c r="C23" s="89" t="s">
        <v>128</v>
      </c>
      <c r="D23" s="49" t="s">
        <v>72</v>
      </c>
    </row>
    <row r="25" spans="1:4">
      <c r="A25" s="125"/>
      <c r="B25" s="125"/>
      <c r="C25" s="125"/>
      <c r="D25" s="126"/>
    </row>
    <row r="26" spans="1:4">
      <c r="A26" s="125"/>
      <c r="B26" s="125"/>
      <c r="C26" s="125"/>
      <c r="D26" s="126"/>
    </row>
    <row r="27" spans="1:4">
      <c r="A27" s="125"/>
      <c r="B27" s="125"/>
      <c r="D27" s="126"/>
    </row>
    <row r="28" spans="1:4">
      <c r="A28" s="125"/>
      <c r="B28" s="125"/>
      <c r="C28" s="125"/>
      <c r="D28" s="126"/>
    </row>
    <row r="29" spans="1:4">
      <c r="A29" s="125"/>
      <c r="B29" s="125"/>
      <c r="C29" s="125"/>
      <c r="D29" s="126"/>
    </row>
    <row r="30" spans="1:4">
      <c r="A30" s="125"/>
      <c r="B30" s="125"/>
      <c r="C30" s="125"/>
      <c r="D30" s="126"/>
    </row>
    <row r="31" spans="1:4">
      <c r="A31" s="125"/>
      <c r="B31" s="125"/>
      <c r="C31" s="125"/>
      <c r="D31" s="126"/>
    </row>
    <row r="32" spans="1:4">
      <c r="A32" s="125"/>
      <c r="B32" s="125"/>
      <c r="C32" s="125"/>
      <c r="D32" s="126"/>
    </row>
    <row r="33" spans="1:4">
      <c r="A33" s="125"/>
      <c r="B33" s="125"/>
      <c r="C33" s="125"/>
      <c r="D33" s="126"/>
    </row>
    <row r="34" spans="1:4">
      <c r="A34" s="125"/>
      <c r="B34" s="125"/>
      <c r="C34" s="125"/>
      <c r="D34" s="126"/>
    </row>
    <row r="35" spans="1:4">
      <c r="A35" s="125"/>
      <c r="B35" s="125"/>
      <c r="C35" s="125"/>
      <c r="D35" s="126"/>
    </row>
    <row r="36" spans="1:4">
      <c r="A36" s="125"/>
      <c r="B36" s="125"/>
      <c r="C36" s="125"/>
      <c r="D36" s="126"/>
    </row>
    <row r="37" spans="1:4">
      <c r="A37" s="125"/>
      <c r="B37" s="125"/>
      <c r="C37" s="125"/>
      <c r="D37" s="126"/>
    </row>
    <row r="38" spans="1:4">
      <c r="A38" s="125"/>
      <c r="B38" s="125"/>
      <c r="C38" s="125"/>
      <c r="D38" s="126"/>
    </row>
    <row r="39" spans="1:4">
      <c r="A39" s="125"/>
      <c r="B39" s="125"/>
      <c r="C39" s="125"/>
      <c r="D39" s="126"/>
    </row>
    <row r="40" spans="1:4">
      <c r="A40" s="125"/>
      <c r="B40" s="125"/>
      <c r="C40" s="125"/>
      <c r="D40" s="126"/>
    </row>
    <row r="41" spans="1:4">
      <c r="A41" s="125"/>
      <c r="B41" s="125"/>
      <c r="C41" s="125"/>
      <c r="D41" s="126"/>
    </row>
    <row r="42" spans="1:4">
      <c r="A42" s="125"/>
      <c r="B42" s="125"/>
      <c r="C42" s="125"/>
      <c r="D42" s="126"/>
    </row>
    <row r="43" spans="1:4">
      <c r="A43" s="125"/>
      <c r="B43" s="125"/>
      <c r="C43" s="125"/>
      <c r="D43" s="126"/>
    </row>
    <row r="44" spans="1:4">
      <c r="A44" s="125"/>
      <c r="B44" s="125"/>
      <c r="C44" s="125"/>
      <c r="D44" s="125"/>
    </row>
  </sheetData>
  <mergeCells count="6">
    <mergeCell ref="A17:A18"/>
    <mergeCell ref="A7:A9"/>
    <mergeCell ref="A5:A6"/>
    <mergeCell ref="A10:A11"/>
    <mergeCell ref="A12:A13"/>
    <mergeCell ref="A15:A1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7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33"/>
  <sheetViews>
    <sheetView tabSelected="1" view="pageBreakPreview" zoomScaleNormal="100" zoomScaleSheetLayoutView="100" workbookViewId="0">
      <selection activeCell="F19" sqref="F19:F20"/>
    </sheetView>
  </sheetViews>
  <sheetFormatPr defaultRowHeight="13.5"/>
  <cols>
    <col min="1" max="1" width="1.75" customWidth="1"/>
    <col min="2" max="2" width="7.625" customWidth="1"/>
    <col min="3" max="3" width="25.375" customWidth="1"/>
    <col min="4" max="5" width="17.625" customWidth="1"/>
    <col min="6" max="9" width="16.625" customWidth="1"/>
    <col min="10" max="10" width="19.625" customWidth="1"/>
  </cols>
  <sheetData>
    <row r="1" spans="2:9" ht="14.25" customHeight="1">
      <c r="B1" s="295" t="s">
        <v>126</v>
      </c>
      <c r="C1" s="295"/>
      <c r="D1" s="295"/>
      <c r="E1" s="295"/>
      <c r="F1" s="295"/>
      <c r="G1" s="295"/>
      <c r="H1" s="295"/>
      <c r="I1" s="295"/>
    </row>
    <row r="2" spans="2:9" ht="18" customHeight="1" thickBot="1">
      <c r="B2" s="145" t="s">
        <v>145</v>
      </c>
      <c r="C2" s="143"/>
      <c r="E2" s="296" t="s">
        <v>147</v>
      </c>
      <c r="F2" s="296"/>
      <c r="G2" s="296"/>
      <c r="H2" s="296"/>
      <c r="I2" s="296"/>
    </row>
    <row r="3" spans="2:9" ht="17.100000000000001" customHeight="1">
      <c r="B3" s="299" t="s">
        <v>148</v>
      </c>
      <c r="C3" s="300"/>
      <c r="D3" s="305" t="s">
        <v>184</v>
      </c>
      <c r="E3" s="305" t="s">
        <v>185</v>
      </c>
      <c r="F3" s="309" t="s">
        <v>186</v>
      </c>
      <c r="G3" s="310"/>
      <c r="H3" s="310"/>
      <c r="I3" s="311"/>
    </row>
    <row r="4" spans="2:9" ht="17.100000000000001" customHeight="1">
      <c r="B4" s="301"/>
      <c r="C4" s="302"/>
      <c r="D4" s="306"/>
      <c r="E4" s="306"/>
      <c r="F4" s="312" t="s">
        <v>149</v>
      </c>
      <c r="G4" s="312" t="s">
        <v>150</v>
      </c>
      <c r="H4" s="312" t="s">
        <v>151</v>
      </c>
      <c r="I4" s="316" t="s">
        <v>152</v>
      </c>
    </row>
    <row r="5" spans="2:9" ht="17.100000000000001" customHeight="1">
      <c r="B5" s="301"/>
      <c r="C5" s="302"/>
      <c r="D5" s="306"/>
      <c r="E5" s="308"/>
      <c r="F5" s="313"/>
      <c r="G5" s="313"/>
      <c r="H5" s="313"/>
      <c r="I5" s="317"/>
    </row>
    <row r="6" spans="2:9" ht="17.100000000000001" customHeight="1">
      <c r="B6" s="303"/>
      <c r="C6" s="304"/>
      <c r="D6" s="307"/>
      <c r="E6" s="137" t="s">
        <v>95</v>
      </c>
      <c r="F6" s="137" t="s">
        <v>61</v>
      </c>
      <c r="G6" s="138" t="s">
        <v>159</v>
      </c>
      <c r="H6" s="139" t="s">
        <v>153</v>
      </c>
      <c r="I6" s="146" t="s">
        <v>160</v>
      </c>
    </row>
    <row r="7" spans="2:9" ht="27.95" customHeight="1">
      <c r="B7" s="320" t="s">
        <v>154</v>
      </c>
      <c r="C7" s="321"/>
      <c r="D7" s="177">
        <v>3577933</v>
      </c>
      <c r="E7" s="177">
        <v>3018317</v>
      </c>
      <c r="F7" s="191">
        <v>130038</v>
      </c>
      <c r="G7" s="192">
        <v>842462</v>
      </c>
      <c r="H7" s="177">
        <f t="shared" ref="H7:H14" si="0">E7+F7-G7</f>
        <v>2305893</v>
      </c>
      <c r="I7" s="147">
        <f t="shared" ref="I7:I15" si="1">H7-E7</f>
        <v>-712424</v>
      </c>
    </row>
    <row r="8" spans="2:9" ht="27.95" customHeight="1">
      <c r="B8" s="320" t="s">
        <v>155</v>
      </c>
      <c r="C8" s="321"/>
      <c r="D8" s="177">
        <v>986391</v>
      </c>
      <c r="E8" s="177">
        <v>986865</v>
      </c>
      <c r="F8" s="191">
        <v>421</v>
      </c>
      <c r="G8" s="193">
        <v>200000</v>
      </c>
      <c r="H8" s="177">
        <f>E8+F8-G8</f>
        <v>787286</v>
      </c>
      <c r="I8" s="147">
        <f t="shared" si="1"/>
        <v>-199579</v>
      </c>
    </row>
    <row r="9" spans="2:9" ht="27.95" customHeight="1">
      <c r="B9" s="322" t="s">
        <v>156</v>
      </c>
      <c r="C9" s="140" t="s">
        <v>162</v>
      </c>
      <c r="D9" s="177">
        <v>50718</v>
      </c>
      <c r="E9" s="177">
        <v>50409</v>
      </c>
      <c r="F9" s="191">
        <v>22</v>
      </c>
      <c r="G9" s="193">
        <v>6325</v>
      </c>
      <c r="H9" s="177">
        <f t="shared" si="0"/>
        <v>44106</v>
      </c>
      <c r="I9" s="147">
        <f t="shared" si="1"/>
        <v>-6303</v>
      </c>
    </row>
    <row r="10" spans="2:9" ht="27.95" customHeight="1">
      <c r="B10" s="322"/>
      <c r="C10" s="140" t="s">
        <v>163</v>
      </c>
      <c r="D10" s="177">
        <v>2594947</v>
      </c>
      <c r="E10" s="177">
        <v>2197595</v>
      </c>
      <c r="F10" s="191">
        <v>1615</v>
      </c>
      <c r="G10" s="193"/>
      <c r="H10" s="177">
        <f t="shared" si="0"/>
        <v>2199210</v>
      </c>
      <c r="I10" s="147">
        <f t="shared" si="1"/>
        <v>1615</v>
      </c>
    </row>
    <row r="11" spans="2:9" ht="27.95" customHeight="1">
      <c r="B11" s="322"/>
      <c r="C11" s="140" t="s">
        <v>172</v>
      </c>
      <c r="D11" s="177">
        <v>103333</v>
      </c>
      <c r="E11" s="177">
        <v>60208</v>
      </c>
      <c r="F11" s="191">
        <v>44</v>
      </c>
      <c r="G11" s="193">
        <v>32687</v>
      </c>
      <c r="H11" s="177">
        <f t="shared" si="0"/>
        <v>27565</v>
      </c>
      <c r="I11" s="147">
        <f t="shared" si="1"/>
        <v>-32643</v>
      </c>
    </row>
    <row r="12" spans="2:9" ht="27.95" customHeight="1">
      <c r="B12" s="322"/>
      <c r="C12" s="140" t="s">
        <v>170</v>
      </c>
      <c r="D12" s="177">
        <v>2744</v>
      </c>
      <c r="E12" s="177">
        <v>8576</v>
      </c>
      <c r="F12" s="191">
        <v>2</v>
      </c>
      <c r="G12" s="193">
        <v>0</v>
      </c>
      <c r="H12" s="177">
        <f>E12+F12-G12</f>
        <v>8578</v>
      </c>
      <c r="I12" s="147">
        <f>H12-E12</f>
        <v>2</v>
      </c>
    </row>
    <row r="13" spans="2:9" ht="27.95" customHeight="1">
      <c r="B13" s="322"/>
      <c r="C13" s="140" t="s">
        <v>157</v>
      </c>
      <c r="D13" s="177">
        <v>484891</v>
      </c>
      <c r="E13" s="177">
        <v>425064</v>
      </c>
      <c r="F13" s="191">
        <v>149</v>
      </c>
      <c r="G13" s="193">
        <v>200000</v>
      </c>
      <c r="H13" s="177">
        <f t="shared" si="0"/>
        <v>225213</v>
      </c>
      <c r="I13" s="147">
        <f t="shared" si="1"/>
        <v>-199851</v>
      </c>
    </row>
    <row r="14" spans="2:9" ht="27.95" customHeight="1">
      <c r="B14" s="322"/>
      <c r="C14" s="140" t="s">
        <v>161</v>
      </c>
      <c r="D14" s="177">
        <v>21874</v>
      </c>
      <c r="E14" s="177">
        <v>21881</v>
      </c>
      <c r="F14" s="191">
        <v>6</v>
      </c>
      <c r="G14" s="193">
        <v>0</v>
      </c>
      <c r="H14" s="177">
        <f t="shared" si="0"/>
        <v>21887</v>
      </c>
      <c r="I14" s="147">
        <f t="shared" si="1"/>
        <v>6</v>
      </c>
    </row>
    <row r="15" spans="2:9" ht="27.95" customHeight="1">
      <c r="B15" s="323"/>
      <c r="C15" s="141" t="s">
        <v>1</v>
      </c>
      <c r="D15" s="177">
        <f>SUM(D9:D14)</f>
        <v>3258507</v>
      </c>
      <c r="E15" s="177">
        <f>SUM(E9:E14)</f>
        <v>2763733</v>
      </c>
      <c r="F15" s="177">
        <f>SUM(F9:F14)</f>
        <v>1838</v>
      </c>
      <c r="G15" s="177">
        <f>SUM(G9:G14)</f>
        <v>239012</v>
      </c>
      <c r="H15" s="177">
        <f>SUM(H9:H14)</f>
        <v>2526559</v>
      </c>
      <c r="I15" s="147">
        <f t="shared" si="1"/>
        <v>-237174</v>
      </c>
    </row>
    <row r="16" spans="2:9" ht="27.95" customHeight="1" thickBot="1">
      <c r="B16" s="297" t="s">
        <v>158</v>
      </c>
      <c r="C16" s="298"/>
      <c r="D16" s="178">
        <f>SUM(D7:D8,D15)</f>
        <v>7822831</v>
      </c>
      <c r="E16" s="178">
        <f>SUM(E7:E8,E15)</f>
        <v>6768915</v>
      </c>
      <c r="F16" s="178">
        <f>SUM(F7:F8,F15)</f>
        <v>132297</v>
      </c>
      <c r="G16" s="178">
        <f>SUM(G7:G8,G15)</f>
        <v>1281474</v>
      </c>
      <c r="H16" s="178">
        <f>SUM(H7:H8,H15)</f>
        <v>5619738</v>
      </c>
      <c r="I16" s="179">
        <f>H16-E16</f>
        <v>-1149177</v>
      </c>
    </row>
    <row r="17" spans="1:9" ht="20.25" customHeight="1"/>
    <row r="18" spans="1:9" ht="14.25" customHeight="1" thickBot="1">
      <c r="B18" s="144" t="s">
        <v>144</v>
      </c>
      <c r="C18" s="142"/>
      <c r="D18" s="131"/>
      <c r="E18" s="131"/>
      <c r="G18" s="296" t="s">
        <v>164</v>
      </c>
      <c r="H18" s="296"/>
      <c r="I18" s="296"/>
    </row>
    <row r="19" spans="1:9" ht="13.5" customHeight="1">
      <c r="A19" s="134"/>
      <c r="B19" s="289" t="s">
        <v>143</v>
      </c>
      <c r="C19" s="290"/>
      <c r="D19" s="293" t="s">
        <v>146</v>
      </c>
      <c r="E19" s="287" t="s">
        <v>227</v>
      </c>
      <c r="F19" s="287"/>
      <c r="G19" s="287"/>
      <c r="H19" s="293" t="s">
        <v>165</v>
      </c>
      <c r="I19" s="324"/>
    </row>
    <row r="20" spans="1:9" ht="12" customHeight="1">
      <c r="A20" s="134"/>
      <c r="B20" s="291"/>
      <c r="C20" s="292"/>
      <c r="D20" s="294"/>
      <c r="E20" s="288"/>
      <c r="F20" s="288"/>
      <c r="G20" s="288"/>
      <c r="H20" s="294"/>
      <c r="I20" s="325"/>
    </row>
    <row r="21" spans="1:9" ht="21.75" hidden="1" customHeight="1">
      <c r="A21" s="134"/>
      <c r="B21" s="285" t="s">
        <v>135</v>
      </c>
      <c r="C21" s="286"/>
      <c r="D21" s="171"/>
      <c r="E21" s="172"/>
      <c r="F21" s="172"/>
      <c r="G21" s="172"/>
      <c r="H21" s="328">
        <f t="shared" ref="H21:H31" si="2">D21+E21+F21+G21</f>
        <v>0</v>
      </c>
      <c r="I21" s="329"/>
    </row>
    <row r="22" spans="1:9" ht="21.95" customHeight="1">
      <c r="A22" s="134"/>
      <c r="B22" s="277" t="s">
        <v>138</v>
      </c>
      <c r="C22" s="278"/>
      <c r="D22" s="171">
        <v>6600</v>
      </c>
      <c r="E22" s="170"/>
      <c r="F22" s="170"/>
      <c r="G22" s="170"/>
      <c r="H22" s="281">
        <f>D22+E22+F22+G22</f>
        <v>6600</v>
      </c>
      <c r="I22" s="282"/>
    </row>
    <row r="23" spans="1:9" ht="21.95" customHeight="1">
      <c r="A23" s="134"/>
      <c r="B23" s="277" t="s">
        <v>136</v>
      </c>
      <c r="C23" s="278"/>
      <c r="D23" s="171">
        <v>11500</v>
      </c>
      <c r="E23" s="172"/>
      <c r="F23" s="172"/>
      <c r="G23" s="172"/>
      <c r="H23" s="281">
        <f t="shared" si="2"/>
        <v>11500</v>
      </c>
      <c r="I23" s="282"/>
    </row>
    <row r="24" spans="1:9" ht="21.95" customHeight="1">
      <c r="A24" s="134"/>
      <c r="B24" s="277" t="s">
        <v>137</v>
      </c>
      <c r="C24" s="278"/>
      <c r="D24" s="173">
        <v>189100</v>
      </c>
      <c r="E24" s="170">
        <v>15300</v>
      </c>
      <c r="F24" s="170"/>
      <c r="G24" s="170"/>
      <c r="H24" s="281">
        <f>D24+E24+F24+G24</f>
        <v>204400</v>
      </c>
      <c r="I24" s="282"/>
    </row>
    <row r="25" spans="1:9" ht="21.95" customHeight="1">
      <c r="A25" s="134"/>
      <c r="B25" s="277" t="s">
        <v>139</v>
      </c>
      <c r="C25" s="278"/>
      <c r="D25" s="171">
        <v>7300</v>
      </c>
      <c r="E25" s="174"/>
      <c r="F25" s="174"/>
      <c r="G25" s="174"/>
      <c r="H25" s="326">
        <f t="shared" si="2"/>
        <v>7300</v>
      </c>
      <c r="I25" s="327"/>
    </row>
    <row r="26" spans="1:9" ht="21.95" customHeight="1">
      <c r="A26" s="134"/>
      <c r="B26" s="283" t="s">
        <v>140</v>
      </c>
      <c r="C26" s="284"/>
      <c r="D26" s="171">
        <v>93800</v>
      </c>
      <c r="E26" s="172"/>
      <c r="F26" s="172"/>
      <c r="G26" s="172"/>
      <c r="H26" s="281">
        <f t="shared" si="2"/>
        <v>93800</v>
      </c>
      <c r="I26" s="282"/>
    </row>
    <row r="27" spans="1:9" ht="21.95" customHeight="1">
      <c r="A27" s="134"/>
      <c r="B27" s="277" t="s">
        <v>173</v>
      </c>
      <c r="C27" s="278"/>
      <c r="D27" s="171">
        <v>15700</v>
      </c>
      <c r="E27" s="172"/>
      <c r="F27" s="172"/>
      <c r="G27" s="172"/>
      <c r="H27" s="281">
        <f>D27+E27+F27+G27</f>
        <v>15700</v>
      </c>
      <c r="I27" s="282"/>
    </row>
    <row r="28" spans="1:9" ht="21.95" customHeight="1">
      <c r="A28" s="134"/>
      <c r="B28" s="277" t="s">
        <v>141</v>
      </c>
      <c r="C28" s="278"/>
      <c r="D28" s="171">
        <v>750000</v>
      </c>
      <c r="E28" s="170"/>
      <c r="F28" s="170"/>
      <c r="G28" s="170"/>
      <c r="H28" s="281">
        <f t="shared" si="2"/>
        <v>750000</v>
      </c>
      <c r="I28" s="282"/>
    </row>
    <row r="29" spans="1:9" ht="21.95" customHeight="1">
      <c r="A29" s="134"/>
      <c r="B29" s="279"/>
      <c r="C29" s="280"/>
      <c r="D29" s="171"/>
      <c r="E29" s="172"/>
      <c r="F29" s="172"/>
      <c r="G29" s="172"/>
      <c r="H29" s="281">
        <f>D29+E29+F29+G29</f>
        <v>0</v>
      </c>
      <c r="I29" s="282"/>
    </row>
    <row r="30" spans="1:9" ht="21.95" customHeight="1">
      <c r="A30" s="134"/>
      <c r="B30" s="277"/>
      <c r="C30" s="278"/>
      <c r="D30" s="171"/>
      <c r="E30" s="170"/>
      <c r="F30" s="170"/>
      <c r="G30" s="170"/>
      <c r="H30" s="281">
        <f>D30+E30+F30+G30</f>
        <v>0</v>
      </c>
      <c r="I30" s="282"/>
    </row>
    <row r="31" spans="1:9" ht="21.95" customHeight="1" thickBot="1">
      <c r="A31" s="134"/>
      <c r="B31" s="314" t="s">
        <v>142</v>
      </c>
      <c r="C31" s="315"/>
      <c r="D31" s="175">
        <f>SUM(D21:D30)</f>
        <v>1074000</v>
      </c>
      <c r="E31" s="175">
        <f>SUM(E21:E30)</f>
        <v>15300</v>
      </c>
      <c r="F31" s="176"/>
      <c r="G31" s="176"/>
      <c r="H31" s="318">
        <f t="shared" si="2"/>
        <v>1089300</v>
      </c>
      <c r="I31" s="319"/>
    </row>
    <row r="32" spans="1:9" ht="9" customHeight="1">
      <c r="B32" s="132"/>
      <c r="C32" s="133"/>
      <c r="D32" s="133"/>
      <c r="E32" s="133"/>
      <c r="F32" s="134"/>
      <c r="G32" s="134"/>
      <c r="I32" s="134"/>
    </row>
    <row r="33" spans="2:5">
      <c r="B33" s="134"/>
      <c r="C33" s="134"/>
      <c r="D33" s="134"/>
      <c r="E33" s="134"/>
    </row>
  </sheetData>
  <mergeCells count="43">
    <mergeCell ref="B31:C31"/>
    <mergeCell ref="H4:H5"/>
    <mergeCell ref="I4:I5"/>
    <mergeCell ref="H31:I31"/>
    <mergeCell ref="B7:C7"/>
    <mergeCell ref="B8:C8"/>
    <mergeCell ref="B9:B15"/>
    <mergeCell ref="H26:I26"/>
    <mergeCell ref="H28:I28"/>
    <mergeCell ref="H19:I20"/>
    <mergeCell ref="H25:I25"/>
    <mergeCell ref="G19:G20"/>
    <mergeCell ref="H24:I24"/>
    <mergeCell ref="H22:I22"/>
    <mergeCell ref="H21:I21"/>
    <mergeCell ref="H23:I23"/>
    <mergeCell ref="F19:F20"/>
    <mergeCell ref="B19:C20"/>
    <mergeCell ref="D19:D20"/>
    <mergeCell ref="E19:E20"/>
    <mergeCell ref="B1:I1"/>
    <mergeCell ref="E2:I2"/>
    <mergeCell ref="G18:I18"/>
    <mergeCell ref="B16:C16"/>
    <mergeCell ref="B3:C6"/>
    <mergeCell ref="D3:D6"/>
    <mergeCell ref="E3:E5"/>
    <mergeCell ref="F3:I3"/>
    <mergeCell ref="F4:F5"/>
    <mergeCell ref="G4:G5"/>
    <mergeCell ref="B26:C26"/>
    <mergeCell ref="B21:C21"/>
    <mergeCell ref="B23:C23"/>
    <mergeCell ref="B24:C24"/>
    <mergeCell ref="B22:C22"/>
    <mergeCell ref="B25:C25"/>
    <mergeCell ref="B27:C27"/>
    <mergeCell ref="B29:C29"/>
    <mergeCell ref="B30:C30"/>
    <mergeCell ref="B28:C28"/>
    <mergeCell ref="H27:I27"/>
    <mergeCell ref="H29:I29"/>
    <mergeCell ref="H30:I30"/>
  </mergeCells>
  <phoneticPr fontId="2"/>
  <pageMargins left="0.98425196850393704" right="0" top="0.55118110236220474" bottom="0.55118110236220474" header="0.51181102362204722" footer="0.51181102362204722"/>
  <pageSetup paperSize="9" scale="83" orientation="landscape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表紙</vt:lpstr>
      <vt:lpstr>目次</vt:lpstr>
      <vt:lpstr>総括表</vt:lpstr>
      <vt:lpstr>歳入款別構成表</vt:lpstr>
      <vt:lpstr>歳出款別構成表</vt:lpstr>
      <vt:lpstr>歳出性質別内訳</vt:lpstr>
      <vt:lpstr>歳入補正事項</vt:lpstr>
      <vt:lpstr>歳出補正事項</vt:lpstr>
      <vt:lpstr>起債・基金</vt:lpstr>
      <vt:lpstr>白紙</vt:lpstr>
      <vt:lpstr>起債・基金!Print_Area</vt:lpstr>
      <vt:lpstr>歳出款別構成表!Print_Area</vt:lpstr>
      <vt:lpstr>歳出性質別内訳!Print_Area</vt:lpstr>
      <vt:lpstr>歳出補正事項!Print_Area</vt:lpstr>
      <vt:lpstr>歳入款別構成表!Print_Area</vt:lpstr>
      <vt:lpstr>歳入補正事項!Print_Area</vt:lpstr>
      <vt:lpstr>総括表!Print_Area</vt:lpstr>
      <vt:lpstr>表紙!Print_Area</vt:lpstr>
      <vt:lpstr>目次!Print_Area</vt:lpstr>
      <vt:lpstr>歳出性質別内訳!Print_Titles</vt:lpstr>
    </vt:vector>
  </TitlesOfParts>
  <Company>（財）熊本県市町村振興協会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nisigosi01</dc:creator>
  <cp:lastModifiedBy>安武　栄一</cp:lastModifiedBy>
  <cp:lastPrinted>2021-04-19T01:09:34Z</cp:lastPrinted>
  <dcterms:created xsi:type="dcterms:W3CDTF">2000-07-28T01:42:12Z</dcterms:created>
  <dcterms:modified xsi:type="dcterms:W3CDTF">2021-06-28T05:01:55Z</dcterms:modified>
</cp:coreProperties>
</file>