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E34" i="10" l="1"/>
</calcChain>
</file>

<file path=xl/sharedStrings.xml><?xml version="1.0" encoding="utf-8"?>
<sst xmlns="http://schemas.openxmlformats.org/spreadsheetml/2006/main" count="1091" uniqueCount="560">
  <si>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</si>
  <si>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</si>
  <si>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</si>
  <si>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</si>
  <si>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</si>
  <si>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</si>
  <si>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</si>
  <si>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</si>
  <si>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</si>
  <si>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</si>
  <si>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</si>
  <si>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</si>
  <si>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</si>
  <si>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</si>
  <si>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</si>
  <si>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</si>
  <si>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</si>
  <si>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</si>
  <si>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</si>
  <si>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</si>
  <si>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</si>
  <si>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</si>
  <si>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</si>
  <si>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</si>
  <si>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</si>
  <si>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</si>
  <si>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</si>
  <si>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</si>
  <si>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</si>
  <si>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</si>
  <si>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</si>
  <si>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</si>
  <si>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</si>
  <si>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</si>
  <si>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</si>
  <si>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</si>
  <si>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</si>
  <si>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</si>
  <si>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</si>
  <si>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</si>
  <si>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</si>
  <si>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</si>
  <si>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</si>
  <si>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</si>
  <si>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</si>
  <si>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</si>
  <si>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</si>
  <si>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</si>
  <si>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</si>
  <si>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</si>
  <si>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</si>
  <si>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</si>
  <si>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</si>
  <si>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</si>
  <si>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</si>
  <si>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</si>
  <si>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</si>
  <si>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</si>
  <si>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</si>
  <si>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</si>
  <si>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</si>
  <si>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</si>
  <si>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</si>
  <si>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</si>
  <si>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</si>
  <si>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</si>
  <si>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</si>
  <si>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</si>
  <si>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</si>
  <si>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</si>
  <si>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</si>
  <si>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</si>
  <si>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</si>
  <si>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</si>
  <si>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</si>
  <si>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</si>
  <si>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</si>
  <si>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</si>
  <si>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</si>
  <si>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</si>
  <si>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</si>
  <si>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</si>
  <si>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</si>
  <si>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</si>
  <si>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</si>
  <si>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</si>
  <si>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</si>
  <si>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</si>
  <si>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</si>
  <si>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</si>
  <si>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</si>
  <si>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</si>
  <si>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</si>
  <si>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</si>
  <si>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</si>
  <si>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</si>
  <si>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</si>
  <si>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</si>
  <si>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</si>
  <si>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</si>
  <si>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</si>
  <si>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</si>
  <si>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</si>
  <si>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</si>
  <si>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</si>
  <si>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</si>
  <si>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</si>
  <si>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</si>
  <si>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</si>
  <si>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</si>
  <si>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</si>
  <si>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</si>
  <si>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</si>
  <si>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</si>
  <si>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</si>
  <si>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</si>
  <si>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</si>
  <si>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</si>
  <si>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</si>
  <si>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</si>
  <si>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</si>
  <si>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</si>
  <si>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</si>
  <si>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</si>
  <si>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</si>
  <si>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</si>
  <si>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</si>
  <si>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</si>
  <si>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</si>
  <si>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</si>
  <si>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</si>
  <si>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</si>
  <si>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</si>
  <si>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</si>
  <si>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</si>
  <si>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</si>
  <si>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</si>
  <si>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</si>
  <si>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</si>
  <si>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</si>
  <si>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</si>
  <si>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</si>
  <si>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</si>
  <si>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</si>
  <si>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</si>
  <si>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</si>
  <si>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</si>
  <si>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</si>
  <si>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</si>
  <si>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</si>
  <si>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</si>
  <si>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</si>
  <si>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</si>
  <si>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</si>
  <si>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</si>
  <si>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</si>
  <si>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</si>
  <si>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</si>
  <si>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</si>
  <si>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</si>
  <si>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</si>
  <si>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</si>
  <si>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</si>
  <si>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</si>
  <si>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</si>
  <si>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</si>
  <si>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</si>
  <si>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</si>
  <si>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</si>
  <si>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</si>
  <si>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</si>
  <si>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</si>
  <si>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</si>
  <si>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</si>
  <si>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</si>
  <si>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</si>
  <si>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</si>
  <si>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</si>
  <si>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</si>
  <si>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</si>
  <si>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</si>
  <si>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</si>
  <si>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</si>
  <si>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</si>
  <si>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</si>
  <si>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</si>
  <si>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</si>
  <si>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</si>
  <si>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</si>
  <si>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</si>
  <si>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</si>
  <si>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</si>
  <si>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</si>
  <si>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</si>
  <si>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</si>
  <si>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</si>
  <si>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</si>
  <si>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</si>
  <si>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</si>
  <si>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</si>
  <si>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</si>
  <si>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</si>
  <si>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</si>
  <si>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熊本県合志市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</si>
  <si>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</si>
  <si>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</si>
  <si>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</si>
  <si>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</si>
  <si>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</si>
  <si>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</si>
  <si>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</si>
  <si>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</si>
  <si>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</si>
  <si>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</si>
  <si>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</si>
  <si>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</si>
  <si>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</si>
  <si>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</si>
  <si>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</si>
  <si>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</si>
  <si>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</si>
  <si>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</si>
  <si>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</si>
  <si>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</si>
  <si>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</si>
  <si>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</si>
  <si>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</si>
  <si>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</si>
  <si>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</si>
  <si>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</si>
  <si>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</si>
  <si>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</si>
  <si>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</si>
  <si>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</si>
  <si>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</si>
  <si>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</si>
  <si>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</si>
  <si>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</si>
  <si>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</si>
  <si>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</si>
  <si>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</si>
  <si>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</si>
  <si>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</si>
  <si>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</si>
  <si>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</si>
  <si>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</si>
  <si>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</si>
  <si>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</si>
  <si>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</si>
  <si>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</si>
  <si>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</si>
  <si>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</si>
  <si>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</si>
  <si>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</si>
  <si>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</si>
  <si>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</si>
  <si>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</si>
  <si>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</si>
  <si>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</si>
  <si>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</si>
  <si>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</si>
  <si>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</si>
  <si>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</si>
  <si>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</si>
  <si>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</si>
  <si>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</si>
  <si>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</si>
  <si>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</si>
  <si>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</si>
  <si>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</si>
  <si>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</si>
  <si>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</si>
  <si>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</si>
  <si>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</si>
  <si>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</si>
  <si>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</si>
  <si>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</si>
  <si>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</si>
  <si>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</si>
  <si>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</si>
  <si>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</si>
  <si>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</si>
  <si>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</si>
  <si>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</si>
  <si>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</si>
  <si>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</si>
  <si>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</si>
  <si>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</si>
  <si>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</si>
  <si>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</si>
  <si>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</si>
  <si>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</si>
  <si>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</si>
  <si>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</si>
  <si>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</si>
  <si>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</si>
  <si>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</si>
  <si>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</si>
  <si>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</si>
  <si>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</si>
  <si>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</si>
  <si>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</si>
  <si>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</si>
  <si>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</si>
  <si>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</si>
  <si>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</si>
  <si>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</si>
  <si>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</si>
  <si>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</si>
  <si>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</si>
  <si>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</si>
  <si>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</si>
  <si>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</si>
  <si>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</si>
  <si>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</si>
  <si>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</si>
  <si>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</si>
  <si>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</si>
  <si>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</si>
  <si>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</si>
  <si>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</si>
  <si>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</si>
  <si>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</si>
  <si>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</si>
  <si>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</si>
  <si>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</si>
  <si>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</si>
  <si>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</si>
  <si>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</si>
  <si>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</si>
  <si>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</si>
  <si>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</si>
  <si>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</si>
  <si>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</si>
  <si>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</si>
  <si>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</si>
  <si>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</si>
  <si>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</si>
  <si>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</si>
  <si>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</si>
  <si>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</si>
  <si>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</si>
  <si>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</si>
  <si>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</si>
  <si>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</si>
  <si>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</si>
  <si>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</si>
  <si>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</si>
  <si>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</si>
  <si>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</si>
  <si>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</si>
  <si>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</si>
  <si>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</si>
  <si>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</si>
  <si>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熊本県合志市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</si>
  <si>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</si>
  <si>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</si>
  <si>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</si>
  <si>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</si>
  <si>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</si>
  <si>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</si>
  <si>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</si>
  <si>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</si>
  <si>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</si>
  <si>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</si>
  <si>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</si>
  <si>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</si>
  <si>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</si>
  <si>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</si>
  <si>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</si>
  <si>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</si>
  <si>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</si>
  <si>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</si>
  <si>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</si>
  <si>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</si>
  <si>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</si>
  <si>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</si>
  <si>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</si>
  <si>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</si>
  <si>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</si>
  <si>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</si>
  <si>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</si>
  <si>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</si>
  <si>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</si>
  <si>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</si>
  <si>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</si>
  <si>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</si>
  <si>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</si>
  <si>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</si>
  <si>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</si>
  <si>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</si>
  <si>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</si>
  <si>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</si>
  <si>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</si>
  <si>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</si>
  <si>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</si>
  <si>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</si>
  <si>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</si>
  <si>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</si>
  <si>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</si>
  <si>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</si>
  <si>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</si>
  <si>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</si>
  <si>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</si>
  <si>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</si>
  <si>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</si>
  <si>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</si>
  <si>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</si>
  <si>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</si>
  <si>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</si>
  <si>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</si>
  <si>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</si>
  <si>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</si>
  <si>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</si>
  <si>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</si>
  <si>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</si>
  <si>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</si>
  <si>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</si>
  <si>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</si>
  <si>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</si>
  <si>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</si>
  <si>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</si>
  <si>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</si>
  <si>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</si>
  <si>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</si>
  <si>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</si>
  <si>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</si>
  <si>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</si>
  <si>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</si>
  <si>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</si>
  <si>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</si>
  <si>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</si>
  <si>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</si>
  <si>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</si>
  <si>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</si>
  <si>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</si>
  <si>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</si>
  <si>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</si>
  <si>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</si>
  <si>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</si>
  <si>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</si>
  <si>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</si>
  <si>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</si>
  <si>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</si>
  <si>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</si>
  <si>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</si>
  <si>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</si>
  <si>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</si>
  <si>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</si>
  <si>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</si>
  <si>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</si>
  <si>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</si>
  <si>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</si>
  <si>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</si>
  <si>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</si>
  <si>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</si>
  <si>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</si>
  <si>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</si>
  <si>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</si>
  <si>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</si>
  <si>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</si>
  <si>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</si>
  <si>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</si>
  <si>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</si>
  <si>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</si>
  <si>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</si>
  <si>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</si>
  <si>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</si>
  <si>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</si>
  <si>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</si>
  <si>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</si>
  <si>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</si>
  <si>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</si>
  <si>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</si>
  <si>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</si>
  <si>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</si>
  <si>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</si>
  <si>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</si>
  <si>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</si>
  <si>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</si>
  <si>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</si>
  <si>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</si>
  <si>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</si>
  <si>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</si>
  <si>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</si>
  <si>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</si>
  <si>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</si>
  <si>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</si>
  <si>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</si>
  <si>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</si>
  <si>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</si>
  <si>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</si>
  <si>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</si>
  <si>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</si>
  <si>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</si>
  <si>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</si>
  <si>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</si>
  <si>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</si>
  <si>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</si>
  <si>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</si>
  <si>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</si>
  <si>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</si>
  <si>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</si>
  <si>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</si>
  <si>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</si>
  <si>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</si>
  <si>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</si>
  <si>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</si>
  <si>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</si>
  <si>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</si>
  <si>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</si>
  <si>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</si>
  <si>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</si>
  <si>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</si>
  <si>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</si>
  <si>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</si>
  <si>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</si>
  <si>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</si>
  <si>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</si>
  <si>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</si>
  <si>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</si>
  <si>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</si>
  <si>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</si>
  <si>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</si>
  <si>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</si>
  <si>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</si>
  <si>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</si>
  <si>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</si>
  <si>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</si>
  <si>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</si>
  <si>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</si>
  <si>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</si>
  <si>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</si>
  <si>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1.88</t>
  </si>
  <si>
    <t>一般会計</t>
  </si>
  <si>
    <t>下水道事業会計</t>
  </si>
  <si>
    <t>水道事業会計</t>
  </si>
  <si>
    <t>工業用水道事業会計</t>
  </si>
  <si>
    <t>介護保険特別会計</t>
  </si>
  <si>
    <t>国民健康保険特別会計</t>
  </si>
  <si>
    <t>後期高齢者医療特別会計</t>
  </si>
  <si>
    <t>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</si>
  <si>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</si>
  <si>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</si>
  <si>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</si>
  <si>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</si>
  <si>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</si>
  <si>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</si>
  <si>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</si>
  <si>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</si>
  <si>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</si>
  <si>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</si>
  <si>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</si>
  <si>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</si>
  <si>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</si>
  <si>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公共施設整備基金</t>
  </si>
  <si>
    <t>地域福祉基金</t>
  </si>
  <si>
    <t>小中学校教育環境整備基金</t>
  </si>
  <si>
    <t>熊本地震復興基金</t>
    <rPh sb="0" eb="2">
      <t>クマモト</t>
    </rPh>
    <rPh sb="2" eb="4">
      <t>ジシン</t>
    </rPh>
    <rPh sb="4" eb="6">
      <t>フッコウ</t>
    </rPh>
    <phoneticPr fontId="10"/>
  </si>
  <si>
    <t>ふるさと創生基金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</si>
</sst>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0B81-4331-90DB-AB9D51AD3B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77225</c:v>
                </c:pt>
                <c:pt idx="1">
                  <c:v>98120</c:v>
                </c:pt>
                <c:pt idx="2">
                  <c:v>29327</c:v>
                </c:pt>
                <c:pt idx="3">
                  <c:v>46013</c:v>
                </c:pt>
                <c:pt idx="4">
                  <c:v>44753</c:v>
                </c:pt>
              </c:numCache>
            </c:numRef>
          </c:val>
          <c:smooth val="0"/>
          <c:extLst>
            <c:ext xmlns:c16="http://schemas.microsoft.com/office/drawing/2014/chart" uri="{C3380CC4-5D6E-409C-BE32-E72D297353CC}">
              <c16:uniqueId val="{00000001-0B81-4331-90DB-AB9D51AD3B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10.02</c:v>
                </c:pt>
                <c:pt idx="2">
                  <c:v>8.83</c:v>
                </c:pt>
                <c:pt idx="3">
                  <c:v>9.1199999999999992</c:v>
                </c:pt>
                <c:pt idx="4">
                  <c:v>9.65</c:v>
                </c:pt>
              </c:numCache>
            </c:numRef>
          </c:val>
          <c:extLst>
            <c:ext xmlns:c16="http://schemas.microsoft.com/office/drawing/2014/chart" uri="{C3380CC4-5D6E-409C-BE32-E72D297353CC}">
              <c16:uniqueId val="{00000000-34B6-45FC-82D7-5C147DFB07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27.43</c:v>
                </c:pt>
                <c:pt idx="1">
                  <c:v>22.29</c:v>
                </c:pt>
                <c:pt idx="2">
                  <c:v>23.75</c:v>
                </c:pt>
                <c:pt idx="3">
                  <c:v>28.65</c:v>
                </c:pt>
                <c:pt idx="4">
                  <c:v>29.13</c:v>
                </c:pt>
              </c:numCache>
            </c:numRef>
          </c:val>
          <c:extLst>
            <c:ext xmlns:c16="http://schemas.microsoft.com/office/drawing/2014/chart" uri="{C3380CC4-5D6E-409C-BE32-E72D297353CC}">
              <c16:uniqueId val="{00000001-34B6-45FC-82D7-5C147DFB07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-1.88</c:v>
                </c:pt>
                <c:pt idx="1">
                  <c:v>0.26</c:v>
                </c:pt>
                <c:pt idx="2">
                  <c:v>2.5499999999999998</c:v>
                </c:pt>
                <c:pt idx="3">
                  <c:v>4.3499999999999996</c:v>
                </c:pt>
                <c:pt idx="4">
                  <c:v>2.46</c:v>
                </c:pt>
              </c:numCache>
            </c:numRef>
          </c:val>
          <c:smooth val="0"/>
          <c:extLst>
            <c:ext xmlns:c16="http://schemas.microsoft.com/office/drawing/2014/chart" uri="{C3380CC4-5D6E-409C-BE32-E72D297353CC}">
              <c16:uniqueId val="{00000002-34B6-45FC-82D7-5C147DFB07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1.56</c:v>
                </c:pt>
                <c:pt idx="2">
                  <c:v>#N/A</c:v>
                </c:pt>
                <c:pt idx="3">
                  <c:v>0.12</c:v>
                </c:pt>
                <c:pt idx="4">
                  <c:v>#N/A</c:v>
                </c:pt>
                <c:pt idx="5">
                  <c:v>0.1</c:v>
                </c:pt>
                <c:pt idx="6">
                  <c:v>#N/A</c:v>
                </c:pt>
                <c:pt idx="7">
                  <c:v>0.06</c:v>
                </c:pt>
                <c:pt idx="8">
                  <c:v>#N/A</c:v>
                </c:pt>
                <c:pt idx="9">
                  <c:v>0</c:v>
                </c:pt>
              </c:numCache>
            </c:numRef>
          </c:val>
          <c:extLst>
            <c:ext xmlns:c16="http://schemas.microsoft.com/office/drawing/2014/chart" uri="{C3380CC4-5D6E-409C-BE32-E72D297353CC}">
              <c16:uniqueId val="{00000000-8DAC-4965-8E41-5C5B87EC04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AC-4965-8E41-5C5B87EC0449}"/>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DAC-4965-8E41-5C5B87EC04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0.12</c:v>
                </c:pt>
                <c:pt idx="4">
                  <c:v>#N/A</c:v>
                </c:pt>
                <c:pt idx="5">
                  <c:v>0.09</c:v>
                </c:pt>
                <c:pt idx="6">
                  <c:v>#N/A</c:v>
                </c:pt>
                <c:pt idx="7">
                  <c:v>0.03</c:v>
                </c:pt>
                <c:pt idx="8">
                  <c:v>#N/A</c:v>
                </c:pt>
                <c:pt idx="9">
                  <c:v>0.03</c:v>
                </c:pt>
              </c:numCache>
            </c:numRef>
          </c:val>
          <c:extLst>
            <c:ext xmlns:c16="http://schemas.microsoft.com/office/drawing/2014/chart" uri="{C3380CC4-5D6E-409C-BE32-E72D297353CC}">
              <c16:uniqueId val="{00000003-8DAC-4965-8E41-5C5B87EC044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0.46</c:v>
                </c:pt>
                <c:pt idx="4">
                  <c:v>#N/A</c:v>
                </c:pt>
                <c:pt idx="5">
                  <c:v>0.32</c:v>
                </c:pt>
                <c:pt idx="6">
                  <c:v>#N/A</c:v>
                </c:pt>
                <c:pt idx="7">
                  <c:v>0.38</c:v>
                </c:pt>
                <c:pt idx="8">
                  <c:v>#N/A</c:v>
                </c:pt>
                <c:pt idx="9">
                  <c:v>0.25</c:v>
                </c:pt>
              </c:numCache>
            </c:numRef>
          </c:val>
          <c:extLst>
            <c:ext xmlns:c16="http://schemas.microsoft.com/office/drawing/2014/chart" uri="{C3380CC4-5D6E-409C-BE32-E72D297353CC}">
              <c16:uniqueId val="{00000004-8DAC-4965-8E41-5C5B87EC044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0.98</c:v>
                </c:pt>
                <c:pt idx="4">
                  <c:v>#N/A</c:v>
                </c:pt>
                <c:pt idx="5">
                  <c:v>1.78</c:v>
                </c:pt>
                <c:pt idx="6">
                  <c:v>#N/A</c:v>
                </c:pt>
                <c:pt idx="7">
                  <c:v>0.77</c:v>
                </c:pt>
                <c:pt idx="8">
                  <c:v>#N/A</c:v>
                </c:pt>
                <c:pt idx="9">
                  <c:v>1.03</c:v>
                </c:pt>
              </c:numCache>
            </c:numRef>
          </c:val>
          <c:extLst>
            <c:ext xmlns:c16="http://schemas.microsoft.com/office/drawing/2014/chart" uri="{C3380CC4-5D6E-409C-BE32-E72D297353CC}">
              <c16:uniqueId val="{00000005-8DAC-4965-8E41-5C5B87EC044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3.89</c:v>
                </c:pt>
                <c:pt idx="2">
                  <c:v>#N/A</c:v>
                </c:pt>
                <c:pt idx="3">
                  <c:v>3.89</c:v>
                </c:pt>
                <c:pt idx="4">
                  <c:v>#N/A</c:v>
                </c:pt>
                <c:pt idx="5">
                  <c:v>3.76</c:v>
                </c:pt>
                <c:pt idx="6">
                  <c:v>#N/A</c:v>
                </c:pt>
                <c:pt idx="7">
                  <c:v>3.98</c:v>
                </c:pt>
                <c:pt idx="8">
                  <c:v>#N/A</c:v>
                </c:pt>
                <c:pt idx="9">
                  <c:v>3.92</c:v>
                </c:pt>
              </c:numCache>
            </c:numRef>
          </c:val>
          <c:extLst>
            <c:ext xmlns:c16="http://schemas.microsoft.com/office/drawing/2014/chart" uri="{C3380CC4-5D6E-409C-BE32-E72D297353CC}">
              <c16:uniqueId val="{00000006-8DAC-4965-8E41-5C5B87EC044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11.56</c:v>
                </c:pt>
                <c:pt idx="2">
                  <c:v>#N/A</c:v>
                </c:pt>
                <c:pt idx="3">
                  <c:v>12.36</c:v>
                </c:pt>
                <c:pt idx="4">
                  <c:v>#N/A</c:v>
                </c:pt>
                <c:pt idx="5">
                  <c:v>10.77</c:v>
                </c:pt>
                <c:pt idx="6">
                  <c:v>#N/A</c:v>
                </c:pt>
                <c:pt idx="7">
                  <c:v>8.1</c:v>
                </c:pt>
                <c:pt idx="8">
                  <c:v>#N/A</c:v>
                </c:pt>
                <c:pt idx="9">
                  <c:v>5.68</c:v>
                </c:pt>
              </c:numCache>
            </c:numRef>
          </c:val>
          <c:extLst>
            <c:ext xmlns:c16="http://schemas.microsoft.com/office/drawing/2014/chart" uri="{C3380CC4-5D6E-409C-BE32-E72D297353CC}">
              <c16:uniqueId val="{00000007-8DAC-4965-8E41-5C5B87EC044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5.35</c:v>
                </c:pt>
                <c:pt idx="2">
                  <c:v>#N/A</c:v>
                </c:pt>
                <c:pt idx="3">
                  <c:v>5.19</c:v>
                </c:pt>
                <c:pt idx="4">
                  <c:v>#N/A</c:v>
                </c:pt>
                <c:pt idx="5">
                  <c:v>4.3899999999999997</c:v>
                </c:pt>
                <c:pt idx="6">
                  <c:v>#N/A</c:v>
                </c:pt>
                <c:pt idx="7">
                  <c:v>6.27</c:v>
                </c:pt>
                <c:pt idx="8">
                  <c:v>#N/A</c:v>
                </c:pt>
                <c:pt idx="9">
                  <c:v>6.41</c:v>
                </c:pt>
              </c:numCache>
            </c:numRef>
          </c:val>
          <c:extLst>
            <c:ext xmlns:c16="http://schemas.microsoft.com/office/drawing/2014/chart" uri="{C3380CC4-5D6E-409C-BE32-E72D297353CC}">
              <c16:uniqueId val="{00000008-8DAC-4965-8E41-5C5B87EC04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5.83</c:v>
                </c:pt>
                <c:pt idx="2">
                  <c:v>#N/A</c:v>
                </c:pt>
                <c:pt idx="3">
                  <c:v>10.01</c:v>
                </c:pt>
                <c:pt idx="4">
                  <c:v>#N/A</c:v>
                </c:pt>
                <c:pt idx="5">
                  <c:v>8.82</c:v>
                </c:pt>
                <c:pt idx="6">
                  <c:v>#N/A</c:v>
                </c:pt>
                <c:pt idx="7">
                  <c:v>9.11</c:v>
                </c:pt>
                <c:pt idx="8">
                  <c:v>#N/A</c:v>
                </c:pt>
                <c:pt idx="9">
                  <c:v>9.64</c:v>
                </c:pt>
              </c:numCache>
            </c:numRef>
          </c:val>
          <c:extLst>
            <c:ext xmlns:c16="http://schemas.microsoft.com/office/drawing/2014/chart" uri="{C3380CC4-5D6E-409C-BE32-E72D297353CC}">
              <c16:uniqueId val="{00000009-8DAC-4965-8E41-5C5B87EC04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1795</c:v>
                </c:pt>
                <c:pt idx="5">
                  <c:v>2024</c:v>
                </c:pt>
                <c:pt idx="8">
                  <c:v>2061</c:v>
                </c:pt>
                <c:pt idx="11">
                  <c:v>2075</c:v>
                </c:pt>
                <c:pt idx="14">
                  <c:v>1939</c:v>
                </c:pt>
              </c:numCache>
            </c:numRef>
          </c:val>
          <c:extLst>
            <c:ext xmlns:c16="http://schemas.microsoft.com/office/drawing/2014/chart" uri="{C3380CC4-5D6E-409C-BE32-E72D297353CC}">
              <c16:uniqueId val="{00000000-F540-4378-9311-A7D31906DD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F540-4378-9311-A7D31906DD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64</c:v>
                </c:pt>
                <c:pt idx="3">
                  <c:v>64</c:v>
                </c:pt>
                <c:pt idx="6">
                  <c:v>65</c:v>
                </c:pt>
                <c:pt idx="9">
                  <c:v>0</c:v>
                </c:pt>
                <c:pt idx="12">
                  <c:v>0</c:v>
                </c:pt>
              </c:numCache>
            </c:numRef>
          </c:val>
          <c:extLst>
            <c:ext xmlns:c16="http://schemas.microsoft.com/office/drawing/2014/chart" uri="{C3380CC4-5D6E-409C-BE32-E72D297353CC}">
              <c16:uniqueId val="{00000002-F540-4378-9311-A7D31906DD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81</c:v>
                </c:pt>
                <c:pt idx="3">
                  <c:v>61</c:v>
                </c:pt>
                <c:pt idx="6">
                  <c:v>103</c:v>
                </c:pt>
                <c:pt idx="9">
                  <c:v>99</c:v>
                </c:pt>
                <c:pt idx="12">
                  <c:v>193</c:v>
                </c:pt>
              </c:numCache>
            </c:numRef>
          </c:val>
          <c:extLst>
            <c:ext xmlns:c16="http://schemas.microsoft.com/office/drawing/2014/chart" uri="{C3380CC4-5D6E-409C-BE32-E72D297353CC}">
              <c16:uniqueId val="{00000003-F540-4378-9311-A7D31906DD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492</c:v>
                </c:pt>
                <c:pt idx="3">
                  <c:v>477</c:v>
                </c:pt>
                <c:pt idx="6">
                  <c:v>479</c:v>
                </c:pt>
                <c:pt idx="9">
                  <c:v>400</c:v>
                </c:pt>
                <c:pt idx="12">
                  <c:v>371</c:v>
                </c:pt>
              </c:numCache>
            </c:numRef>
          </c:val>
          <c:extLst>
            <c:ext xmlns:c16="http://schemas.microsoft.com/office/drawing/2014/chart" uri="{C3380CC4-5D6E-409C-BE32-E72D297353CC}">
              <c16:uniqueId val="{00000004-F540-4378-9311-A7D31906DD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40-4378-9311-A7D31906DD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40-4378-9311-A7D31906DD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1850</c:v>
                </c:pt>
                <c:pt idx="3">
                  <c:v>2204</c:v>
                </c:pt>
                <c:pt idx="6">
                  <c:v>2354</c:v>
                </c:pt>
                <c:pt idx="9">
                  <c:v>2464</c:v>
                </c:pt>
                <c:pt idx="12">
                  <c:v>2186</c:v>
                </c:pt>
              </c:numCache>
            </c:numRef>
          </c:val>
          <c:extLst>
            <c:ext xmlns:c16="http://schemas.microsoft.com/office/drawing/2014/chart" uri="{C3380CC4-5D6E-409C-BE32-E72D297353CC}">
              <c16:uniqueId val="{00000007-F540-4378-9311-A7D31906D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693</c:v>
                </c:pt>
                <c:pt idx="2">
                  <c:v>#N/A</c:v>
                </c:pt>
                <c:pt idx="3">
                  <c:v>#N/A</c:v>
                </c:pt>
                <c:pt idx="4">
                  <c:v>783</c:v>
                </c:pt>
                <c:pt idx="5">
                  <c:v>#N/A</c:v>
                </c:pt>
                <c:pt idx="6">
                  <c:v>#N/A</c:v>
                </c:pt>
                <c:pt idx="7">
                  <c:v>941</c:v>
                </c:pt>
                <c:pt idx="8">
                  <c:v>#N/A</c:v>
                </c:pt>
                <c:pt idx="9">
                  <c:v>#N/A</c:v>
                </c:pt>
                <c:pt idx="10">
                  <c:v>888</c:v>
                </c:pt>
                <c:pt idx="11">
                  <c:v>#N/A</c:v>
                </c:pt>
                <c:pt idx="12">
                  <c:v>#N/A</c:v>
                </c:pt>
                <c:pt idx="13">
                  <c:v>811</c:v>
                </c:pt>
                <c:pt idx="14">
                  <c:v>#N/A</c:v>
                </c:pt>
              </c:numCache>
            </c:numRef>
          </c:val>
          <c:smooth val="0"/>
          <c:extLst>
            <c:ext xmlns:c16="http://schemas.microsoft.com/office/drawing/2014/chart" uri="{C3380CC4-5D6E-409C-BE32-E72D297353CC}">
              <c16:uniqueId val="{00000008-F540-4378-9311-A7D31906D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22253</c:v>
                </c:pt>
                <c:pt idx="5">
                  <c:v>23861</c:v>
                </c:pt>
                <c:pt idx="8">
                  <c:v>23262</c:v>
                </c:pt>
                <c:pt idx="11">
                  <c:v>22379</c:v>
                </c:pt>
                <c:pt idx="14">
                  <c:v>20877</c:v>
                </c:pt>
              </c:numCache>
            </c:numRef>
          </c:val>
          <c:extLst>
            <c:ext xmlns:c16="http://schemas.microsoft.com/office/drawing/2014/chart" uri="{C3380CC4-5D6E-409C-BE32-E72D297353CC}">
              <c16:uniqueId val="{00000000-56BE-49CE-9E66-C8BC066BBC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477</c:v>
                </c:pt>
                <c:pt idx="5">
                  <c:v>417</c:v>
                </c:pt>
                <c:pt idx="8">
                  <c:v>328</c:v>
                </c:pt>
                <c:pt idx="11">
                  <c:v>247</c:v>
                </c:pt>
                <c:pt idx="14">
                  <c:v>177</c:v>
                </c:pt>
              </c:numCache>
            </c:numRef>
          </c:val>
          <c:extLst>
            <c:ext xmlns:c16="http://schemas.microsoft.com/office/drawing/2014/chart" uri="{C3380CC4-5D6E-409C-BE32-E72D297353CC}">
              <c16:uniqueId val="{00000001-56BE-49CE-9E66-C8BC066BBC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9093</c:v>
                </c:pt>
                <c:pt idx="5">
                  <c:v>7881</c:v>
                </c:pt>
                <c:pt idx="8">
                  <c:v>8750</c:v>
                </c:pt>
                <c:pt idx="11">
                  <c:v>9715</c:v>
                </c:pt>
                <c:pt idx="14">
                  <c:v>9153</c:v>
                </c:pt>
              </c:numCache>
            </c:numRef>
          </c:val>
          <c:extLst>
            <c:ext xmlns:c16="http://schemas.microsoft.com/office/drawing/2014/chart" uri="{C3380CC4-5D6E-409C-BE32-E72D297353CC}">
              <c16:uniqueId val="{00000002-56BE-49CE-9E66-C8BC066BBC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BE-49CE-9E66-C8BC066BBC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BE-49CE-9E66-C8BC066BBC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BE-49CE-9E66-C8BC066BBC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BE-49CE-9E66-C8BC066BBC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1021</c:v>
                </c:pt>
                <c:pt idx="3">
                  <c:v>3706</c:v>
                </c:pt>
                <c:pt idx="6">
                  <c:v>4409</c:v>
                </c:pt>
                <c:pt idx="9">
                  <c:v>4378</c:v>
                </c:pt>
                <c:pt idx="12">
                  <c:v>4434</c:v>
                </c:pt>
              </c:numCache>
            </c:numRef>
          </c:val>
          <c:extLst>
            <c:ext xmlns:c16="http://schemas.microsoft.com/office/drawing/2014/chart" uri="{C3380CC4-5D6E-409C-BE32-E72D297353CC}">
              <c16:uniqueId val="{00000007-56BE-49CE-9E66-C8BC066BBC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3627</c:v>
                </c:pt>
                <c:pt idx="3">
                  <c:v>4968</c:v>
                </c:pt>
                <c:pt idx="6">
                  <c:v>5095</c:v>
                </c:pt>
                <c:pt idx="9">
                  <c:v>4935</c:v>
                </c:pt>
                <c:pt idx="12">
                  <c:v>4155</c:v>
                </c:pt>
              </c:numCache>
            </c:numRef>
          </c:val>
          <c:extLst>
            <c:ext xmlns:c16="http://schemas.microsoft.com/office/drawing/2014/chart" uri="{C3380CC4-5D6E-409C-BE32-E72D297353CC}">
              <c16:uniqueId val="{00000008-56BE-49CE-9E66-C8BC066BBC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c:v>
                </c:pt>
                <c:pt idx="3">
                  <c:v>65</c:v>
                </c:pt>
                <c:pt idx="6">
                  <c:v>0</c:v>
                </c:pt>
                <c:pt idx="9">
                  <c:v>0</c:v>
                </c:pt>
                <c:pt idx="12">
                  <c:v>0</c:v>
                </c:pt>
              </c:numCache>
            </c:numRef>
          </c:val>
          <c:extLst>
            <c:ext xmlns:c16="http://schemas.microsoft.com/office/drawing/2014/chart" uri="{C3380CC4-5D6E-409C-BE32-E72D297353CC}">
              <c16:uniqueId val="{00000009-56BE-49CE-9E66-C8BC066BBC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21355</c:v>
                </c:pt>
                <c:pt idx="3">
                  <c:v>23105</c:v>
                </c:pt>
                <c:pt idx="6">
                  <c:v>22061</c:v>
                </c:pt>
                <c:pt idx="9">
                  <c:v>20960</c:v>
                </c:pt>
                <c:pt idx="12">
                  <c:v>20078</c:v>
                </c:pt>
              </c:numCache>
            </c:numRef>
          </c:val>
          <c:extLst>
            <c:ext xmlns:c16="http://schemas.microsoft.com/office/drawing/2014/chart" uri="{C3380CC4-5D6E-409C-BE32-E72D297353CC}">
              <c16:uniqueId val="{0000000A-56BE-49CE-9E66-C8BC066BBC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BE-49CE-9E66-C8BC066BBC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3460</c:v>
                </c:pt>
                <c:pt idx="1">
                  <c:v>4069</c:v>
                </c:pt>
                <c:pt idx="2">
                  <c:v>4303</c:v>
                </c:pt>
              </c:numCache>
            </c:numRef>
          </c:val>
          <c:extLst>
            <c:ext xmlns:c16="http://schemas.microsoft.com/office/drawing/2014/chart" uri="{C3380CC4-5D6E-409C-BE32-E72D297353CC}">
              <c16:uniqueId val="{00000000-EB7D-40C3-84BD-CD2633A70F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988</c:v>
                </c:pt>
                <c:pt idx="1">
                  <c:v>790</c:v>
                </c:pt>
                <c:pt idx="2">
                  <c:v>612</c:v>
                </c:pt>
              </c:numCache>
            </c:numRef>
          </c:val>
          <c:extLst>
            <c:ext xmlns:c16="http://schemas.microsoft.com/office/drawing/2014/chart" uri="{C3380CC4-5D6E-409C-BE32-E72D297353CC}">
              <c16:uniqueId val="{00000001-EB7D-40C3-84BD-CD2633A70F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3112</c:v>
                </c:pt>
                <c:pt idx="1">
                  <c:v>3428</c:v>
                </c:pt>
                <c:pt idx="2">
                  <c:v>3087</c:v>
                </c:pt>
              </c:numCache>
            </c:numRef>
          </c:val>
          <c:extLst>
            <c:ext xmlns:c16="http://schemas.microsoft.com/office/drawing/2014/chart" uri="{C3380CC4-5D6E-409C-BE32-E72D297353CC}">
              <c16:uniqueId val="{00000002-EB7D-40C3-84BD-CD2633A70F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64,751
64,177
53.19
29,235,603
27,627,279
1,424,676
14,770,948
20,077,609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年度も昨年同様、類似団体の平均を下回っている。基準財政需要額における社会福祉費</a:t>
          </a:r>
          <a:r>
            <a:rPr kumimoji="1" lang="ja-JP" altLang="en-US" sz="1100">
              <a:solidFill>
                <a:schemeClr val="dk1"/>
              </a:solidFill>
              <a:effectLst/>
              <a:latin typeface="+mn-lt"/>
              <a:ea typeface="+mn-ea"/>
              <a:cs typeface="+mn-cs"/>
            </a:rPr>
            <a:t>の伸びや臨時経済対策費の新設等により基準財政需要額が増加した。</a:t>
          </a:r>
          <a:r>
            <a:rPr kumimoji="1" lang="ja-JP" altLang="ja-JP" sz="1100">
              <a:solidFill>
                <a:schemeClr val="dk1"/>
              </a:solidFill>
              <a:effectLst/>
              <a:latin typeface="+mn-lt"/>
              <a:ea typeface="+mn-ea"/>
              <a:cs typeface="+mn-cs"/>
            </a:rPr>
            <a:t>基準財政収入額においては人口増による課税対象者の増</a:t>
          </a:r>
          <a:r>
            <a:rPr kumimoji="1" lang="ja-JP" altLang="en-US" sz="1100">
              <a:solidFill>
                <a:schemeClr val="dk1"/>
              </a:solidFill>
              <a:effectLst/>
              <a:latin typeface="+mn-lt"/>
              <a:ea typeface="+mn-ea"/>
              <a:cs typeface="+mn-cs"/>
            </a:rPr>
            <a:t>、法人</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、類似団体平均より低い水準となった。主な要因として、地方税</a:t>
          </a:r>
          <a:r>
            <a:rPr kumimoji="1" lang="ja-JP" altLang="en-US" sz="1100">
              <a:solidFill>
                <a:schemeClr val="dk1"/>
              </a:solidFill>
              <a:effectLst/>
              <a:latin typeface="+mn-lt"/>
              <a:ea typeface="+mn-ea"/>
              <a:cs typeface="+mn-cs"/>
            </a:rPr>
            <a:t>や普通交付税の減、人件費や扶助費の増</a:t>
          </a:r>
          <a:r>
            <a:rPr kumimoji="1" lang="ja-JP" altLang="ja-JP" sz="1100">
              <a:solidFill>
                <a:schemeClr val="dk1"/>
              </a:solidFill>
              <a:effectLst/>
              <a:latin typeface="+mn-lt"/>
              <a:ea typeface="+mn-ea"/>
              <a:cs typeface="+mn-cs"/>
            </a:rPr>
            <a:t>が挙げられる。個々の事業について、住民のニーズを踏まえた上で内容を精査するとともに、事務事業の見直し等を進め、経常経費の削減に努める。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35184"/>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119634</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3518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5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153162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571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68834</xdr:rowOff>
    </xdr:from>
    <xdr:to>
      <xdr:col>19</xdr:col>
      <xdr:colOff>184150</xdr:colOff>
      <xdr:row>59</xdr:row>
      <xdr:rowOff>170434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類似団体との比較では、類似団体平均を</a:t>
          </a:r>
          <a:r>
            <a:rPr kumimoji="1" lang="en-US" altLang="ja-JP" sz="1100">
              <a:solidFill>
                <a:schemeClr val="dk1"/>
              </a:solidFill>
              <a:effectLst/>
              <a:latin typeface="+mn-lt"/>
              <a:ea typeface="+mn-ea"/>
              <a:cs typeface="+mn-cs"/>
            </a:rPr>
            <a:t>31,262</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特に人件費については、人口千人当たりの職員数が類似団体と比較して少ないことが要因のひとつとなっている。引き続き、定員管理の徹底と事務事業の見直し等により経費の削減に努める。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42596</xdr:rowOff>
    </xdr:from>
    <xdr:to>
      <xdr:col>23</xdr:col>
      <xdr:colOff>133350</xdr:colOff>
      <xdr:row>81</xdr:row>
      <xdr:rowOff>64312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30046"/>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21930</xdr:rowOff>
    </xdr:from>
    <xdr:to>
      <xdr:col>19</xdr:col>
      <xdr:colOff>133350</xdr:colOff>
      <xdr:row>81</xdr:row>
      <xdr:rowOff>64312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9380"/>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158759</xdr:rowOff>
    </xdr:from>
    <xdr:to>
      <xdr:col>15</xdr:col>
      <xdr:colOff>82550</xdr:colOff>
      <xdr:row>81</xdr:row>
      <xdr:rowOff>21930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4759"/>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27772</xdr:rowOff>
    </xdr:from>
    <xdr:to>
      <xdr:col>11</xdr:col>
      <xdr:colOff>31750</xdr:colOff>
      <xdr:row>80</xdr:row>
      <xdr:rowOff>158759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43772"/>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163246</xdr:rowOff>
    </xdr:from>
    <xdr:to>
      <xdr:col>23</xdr:col>
      <xdr:colOff>184150</xdr:colOff>
      <xdr:row>81</xdr:row>
      <xdr:rowOff>93396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84523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13512</xdr:rowOff>
    </xdr:from>
    <xdr:to>
      <xdr:col>19</xdr:col>
      <xdr:colOff>184150</xdr:colOff>
      <xdr:row>81</xdr:row>
      <xdr:rowOff>115112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125289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6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142580</xdr:rowOff>
    </xdr:from>
    <xdr:to>
      <xdr:col>15</xdr:col>
      <xdr:colOff>133350</xdr:colOff>
      <xdr:row>81</xdr:row>
      <xdr:rowOff>72730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107959</xdr:rowOff>
    </xdr:from>
    <xdr:to>
      <xdr:col>11</xdr:col>
      <xdr:colOff>82550</xdr:colOff>
      <xdr:row>81</xdr:row>
      <xdr:rowOff>38109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48286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148422</xdr:rowOff>
    </xdr:from>
    <xdr:to>
      <xdr:col>7</xdr:col>
      <xdr:colOff>31750</xdr:colOff>
      <xdr:row>80</xdr:row>
      <xdr:rowOff>78572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88749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類似団体の平均を下回っており、昨年度と大きな変化はなかった。</a:t>
          </a:r>
          <a:endParaRPr lang="ja-JP" altLang="ja-JP" sz="1400">
            <a:effectLst/>
          </a:endParaRPr>
        </a:p>
        <a:p>
          <a:r>
            <a:rPr kumimoji="1" lang="ja-JP" altLang="ja-JP" sz="1100">
              <a:solidFill>
                <a:schemeClr val="dk1"/>
              </a:solidFill>
              <a:effectLst/>
              <a:latin typeface="+mn-lt"/>
              <a:ea typeface="+mn-ea"/>
              <a:cs typeface="+mn-cs"/>
            </a:rPr>
            <a:t>引き続き、給与・各種手当の見直しを行う等、より一層の給与の適正化に努める。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93134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033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人口の増加に伴い、職員数も増加している。類似団体内順位</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位と定員管理の成果がうかがえる。また、類似団体平均と比較しても</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9843</xdr:rowOff>
    </xdr:from>
    <xdr:to>
      <xdr:col>81</xdr:col>
      <xdr:colOff>44450</xdr:colOff>
      <xdr:row>59</xdr:row>
      <xdr:rowOff>42016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2539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9843</xdr:rowOff>
    </xdr:from>
    <xdr:to>
      <xdr:col>77</xdr:col>
      <xdr:colOff>44450</xdr:colOff>
      <xdr:row>59</xdr:row>
      <xdr:rowOff>13864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2539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13864</xdr:rowOff>
    </xdr:from>
    <xdr:to>
      <xdr:col>72</xdr:col>
      <xdr:colOff>203200</xdr:colOff>
      <xdr:row>59</xdr:row>
      <xdr:rowOff>23919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294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394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162666</xdr:rowOff>
    </xdr:from>
    <xdr:to>
      <xdr:col>81</xdr:col>
      <xdr:colOff>95250</xdr:colOff>
      <xdr:row>59</xdr:row>
      <xdr:rowOff>92816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130493</xdr:rowOff>
    </xdr:from>
    <xdr:to>
      <xdr:col>77</xdr:col>
      <xdr:colOff>95250</xdr:colOff>
      <xdr:row>59</xdr:row>
      <xdr:rowOff>60643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70820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134514</xdr:rowOff>
    </xdr:from>
    <xdr:to>
      <xdr:col>73</xdr:col>
      <xdr:colOff>44450</xdr:colOff>
      <xdr:row>59</xdr:row>
      <xdr:rowOff>64664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74841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158644</xdr:rowOff>
    </xdr:from>
    <xdr:to>
      <xdr:col>64</xdr:col>
      <xdr:colOff>152400</xdr:colOff>
      <xdr:row>59</xdr:row>
      <xdr:rowOff>88794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98971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ポイント上回ったが、類似団体比較の平均を上回っている。</a:t>
          </a:r>
          <a:endParaRPr lang="ja-JP" altLang="ja-JP" sz="1400">
            <a:effectLst/>
          </a:endParaRPr>
        </a:p>
        <a:p>
          <a:r>
            <a:rPr kumimoji="1" lang="ja-JP" altLang="ja-JP" sz="1100">
              <a:solidFill>
                <a:schemeClr val="dk1"/>
              </a:solidFill>
              <a:effectLst/>
              <a:latin typeface="+mn-lt"/>
              <a:ea typeface="+mn-ea"/>
              <a:cs typeface="+mn-cs"/>
            </a:rPr>
            <a:t>今後は、合志楓の森小中学校の増築に伴う借入の償還額の増加等が見込まれる。地方債発行額を抑制するなど起債に大きく頼ることのない財政運営に努める。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4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前年度に引き続き、充当可能財源が将来負担額を上回り、将来負担比率の指標はなかった。</a:t>
          </a:r>
          <a:endParaRPr lang="ja-JP" altLang="ja-JP" sz="1400">
            <a:effectLst/>
          </a:endParaRPr>
        </a:p>
        <a:p>
          <a:r>
            <a:rPr kumimoji="1" lang="ja-JP" altLang="ja-JP" sz="1100">
              <a:solidFill>
                <a:schemeClr val="dk1"/>
              </a:solidFill>
              <a:effectLst/>
              <a:latin typeface="+mn-lt"/>
              <a:ea typeface="+mn-ea"/>
              <a:cs typeface="+mn-cs"/>
            </a:rPr>
            <a:t>引き続き、事業内容を見極めながら、起債にあたっては交付税措置率の高い地方債の活用（新発債を抑制する）等、後年度の負担の軽減に努める。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64,751
64,177
53.19
29,235,603
27,627,279
1,424,676
14,770,948
20,077,609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類似団体内平均値や全国平均より下回っている。要因としては市営の保育所がないことやごみ処理業務、消防業務を民間委託及び一部事務組合で行っていることなどが挙げられる。</a:t>
          </a:r>
          <a:endParaRPr lang="ja-JP" altLang="ja-JP" sz="1400">
            <a:effectLst/>
          </a:endParaRPr>
        </a:p>
        <a:p>
          <a:r>
            <a:rPr kumimoji="1" lang="ja-JP" altLang="ja-JP" sz="1100">
              <a:solidFill>
                <a:schemeClr val="dk1"/>
              </a:solidFill>
              <a:effectLst/>
              <a:latin typeface="+mn-lt"/>
              <a:ea typeface="+mn-ea"/>
              <a:cs typeface="+mn-cs"/>
            </a:rPr>
            <a:t>今後はこれらの人件費に準ずる繰出金等の支出や定員管理とあわせてさらに抑制していく必要がある。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100874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1914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107406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1914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74749</xdr:rowOff>
    </xdr:from>
    <xdr:to>
      <xdr:col>15</xdr:col>
      <xdr:colOff>98425</xdr:colOff>
      <xdr:row>34</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04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74749</xdr:rowOff>
    </xdr:from>
    <xdr:to>
      <xdr:col>11</xdr:col>
      <xdr:colOff>9525</xdr:colOff>
      <xdr:row>35</xdr:row>
      <xdr:rowOff>1270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040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50074</xdr:rowOff>
    </xdr:from>
    <xdr:to>
      <xdr:col>24</xdr:col>
      <xdr:colOff>76200</xdr:colOff>
      <xdr:row>34</xdr:row>
      <xdr:rowOff>151674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66601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56606</xdr:rowOff>
    </xdr:from>
    <xdr:to>
      <xdr:col>15</xdr:col>
      <xdr:colOff>149225</xdr:colOff>
      <xdr:row>34</xdr:row>
      <xdr:rowOff>158206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23949</xdr:rowOff>
    </xdr:from>
    <xdr:to>
      <xdr:col>11</xdr:col>
      <xdr:colOff>60325</xdr:colOff>
      <xdr:row>34</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135726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ja-JP" sz="1100">
              <a:solidFill>
                <a:schemeClr val="tx1"/>
              </a:solidFill>
              <a:effectLst/>
              <a:latin typeface="+mn-lt"/>
              <a:ea typeface="+mn-ea"/>
              <a:cs typeface="+mn-cs"/>
            </a:rPr>
            <a:t>前年度より増加した要因としては</a:t>
          </a:r>
          <a:r>
            <a:rPr kumimoji="1" lang="ja-JP" altLang="en-US" sz="1100">
              <a:solidFill>
                <a:schemeClr val="tx1"/>
              </a:solidFill>
              <a:effectLst/>
              <a:latin typeface="+mn-lt"/>
              <a:ea typeface="+mn-ea"/>
              <a:cs typeface="+mn-cs"/>
            </a:rPr>
            <a:t>子どもにかかる各種サービス</a:t>
          </a:r>
          <a:r>
            <a:rPr kumimoji="1" lang="ja-JP" altLang="ja-JP" sz="1100">
              <a:solidFill>
                <a:schemeClr val="tx1"/>
              </a:solidFill>
              <a:effectLst/>
              <a:latin typeface="+mn-lt"/>
              <a:ea typeface="+mn-ea"/>
              <a:cs typeface="+mn-cs"/>
            </a:rPr>
            <a:t>の増が影響していると考えられる。今後も物件費は伸びていく傾向にある。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81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76708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を更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85090</xdr:rowOff>
    </xdr:from>
    <xdr:to>
      <xdr:col>24</xdr:col>
      <xdr:colOff>25400</xdr:colOff>
      <xdr:row>58</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77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85090</xdr:rowOff>
    </xdr:from>
    <xdr:to>
      <xdr:col>19</xdr:col>
      <xdr:colOff>187325</xdr:colOff>
      <xdr:row>57</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153670</xdr:rowOff>
    </xdr:from>
    <xdr:to>
      <xdr:col>15</xdr:col>
      <xdr:colOff>98425</xdr:colOff>
      <xdr:row>58</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2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83820</xdr:rowOff>
    </xdr:from>
    <xdr:to>
      <xdr:col>24</xdr:col>
      <xdr:colOff>76200</xdr:colOff>
      <xdr:row>59</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34290</xdr:rowOff>
    </xdr:from>
    <xdr:to>
      <xdr:col>20</xdr:col>
      <xdr:colOff>38100</xdr:colOff>
      <xdr:row>57</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120667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102870</xdr:rowOff>
    </xdr:from>
    <xdr:to>
      <xdr:col>15</xdr:col>
      <xdr:colOff>149225</xdr:colOff>
      <xdr:row>58</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17797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類似団体内平均値や全国平均を下回っている。</a:t>
          </a:r>
          <a:r>
            <a:rPr kumimoji="1" lang="ja-JP" altLang="ja-JP" sz="1100">
              <a:solidFill>
                <a:schemeClr val="tx1"/>
              </a:solidFill>
              <a:effectLst/>
              <a:latin typeface="+mn-lt"/>
              <a:ea typeface="+mn-ea"/>
              <a:cs typeface="+mn-cs"/>
            </a:rPr>
            <a:t>主な要因としては経常経費に大きな変化はみられないが、歳入側で地方税等の経常一般財源等が伸び、経常収支比率が下がったことが影響していると考えられる。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116115</xdr:rowOff>
    </xdr:from>
    <xdr:to>
      <xdr:col>82</xdr:col>
      <xdr:colOff>107950</xdr:colOff>
      <xdr:row>55</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74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54</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65315</xdr:rowOff>
    </xdr:from>
    <xdr:to>
      <xdr:col>78</xdr:col>
      <xdr:colOff>120650</xdr:colOff>
      <xdr:row>54</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しており、類似団体内平均値を下回っている。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昨年度より増加した</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クリーンの森合志の建設費に係る公債費償還が始まったことによる</a:t>
          </a:r>
          <a:r>
            <a:rPr kumimoji="1" lang="ja-JP" altLang="ja-JP" sz="1100">
              <a:solidFill>
                <a:schemeClr val="dk1"/>
              </a:solidFill>
              <a:effectLst/>
              <a:latin typeface="+mn-lt"/>
              <a:ea typeface="+mn-ea"/>
              <a:cs typeface="+mn-cs"/>
            </a:rPr>
            <a:t>広域連合への負担金等の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2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77470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38</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9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134637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類似団体内平均値を上回っている。これまで、平成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年度に繰り上げ償還を行うなど起債残高の抑制をしてきた。</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災害復旧事業などで借入れている起債の償還が満了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大規模な普通建設事業が計画されているため、市債発行については慎重に行い抑制に努める。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168911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24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123189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87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a:t>
          </a:r>
          <a:endParaRPr lang="ja-JP" altLang="ja-JP" sz="1400">
            <a:effectLst/>
          </a:endParaRPr>
        </a:p>
        <a:p>
          <a:r>
            <a:rPr kumimoji="1" lang="ja-JP" altLang="ja-JP" sz="1100">
              <a:solidFill>
                <a:schemeClr val="tx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41275</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557125"/>
          <a:ext cx="838200" cy="5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74</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5571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109855</xdr:rowOff>
    </xdr:from>
    <xdr:to>
      <xdr:col>73</xdr:col>
      <xdr:colOff>180975</xdr:colOff>
      <xdr:row>74</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97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76</xdr:row>
      <xdr:rowOff>86995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314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161925</xdr:rowOff>
    </xdr:from>
    <xdr:to>
      <xdr:col>78</xdr:col>
      <xdr:colOff>120650</xdr:colOff>
      <xdr:row>73</xdr:row>
      <xdr:rowOff>92075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102252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27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59055</xdr:rowOff>
    </xdr:from>
    <xdr:to>
      <xdr:col>74</xdr:col>
      <xdr:colOff>31750</xdr:colOff>
      <xdr:row>74</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170832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93345</xdr:rowOff>
    </xdr:from>
    <xdr:to>
      <xdr:col>69</xdr:col>
      <xdr:colOff>142875</xdr:colOff>
      <xdr:row>75</xdr:row>
      <xdr:rowOff>23495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33672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148924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138747</xdr:rowOff>
    </xdr:from>
    <xdr:to>
      <xdr:col>29</xdr:col>
      <xdr:colOff>127000</xdr:colOff>
      <xdr:row>18</xdr:row>
      <xdr:rowOff>149225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2472"/>
          <a:ext cx="6477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142621</xdr:rowOff>
    </xdr:from>
    <xdr:to>
      <xdr:col>26</xdr:col>
      <xdr:colOff>50800</xdr:colOff>
      <xdr:row>18</xdr:row>
      <xdr:rowOff>149225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6346"/>
          <a:ext cx="698500" cy="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142621</xdr:rowOff>
    </xdr:from>
    <xdr:to>
      <xdr:col>22</xdr:col>
      <xdr:colOff>114300</xdr:colOff>
      <xdr:row>18</xdr:row>
      <xdr:rowOff>147015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6346"/>
          <a:ext cx="698500" cy="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145745</xdr:rowOff>
    </xdr:from>
    <xdr:to>
      <xdr:col>18</xdr:col>
      <xdr:colOff>177800</xdr:colOff>
      <xdr:row>18</xdr:row>
      <xdr:rowOff>147015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9470"/>
          <a:ext cx="698500" cy="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87948</xdr:rowOff>
    </xdr:from>
    <xdr:to>
      <xdr:col>29</xdr:col>
      <xdr:colOff>177800</xdr:colOff>
      <xdr:row>19</xdr:row>
      <xdr:rowOff>18097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16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98425</xdr:rowOff>
    </xdr:from>
    <xdr:to>
      <xdr:col>26</xdr:col>
      <xdr:colOff>101600</xdr:colOff>
      <xdr:row>19</xdr:row>
      <xdr:rowOff>28575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91821</xdr:rowOff>
    </xdr:from>
    <xdr:to>
      <xdr:col>22</xdr:col>
      <xdr:colOff>165100</xdr:colOff>
      <xdr:row>19</xdr:row>
      <xdr:rowOff>21971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96215</xdr:rowOff>
    </xdr:from>
    <xdr:to>
      <xdr:col>19</xdr:col>
      <xdr:colOff>38100</xdr:colOff>
      <xdr:row>19</xdr:row>
      <xdr:rowOff>26365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94945</xdr:rowOff>
    </xdr:from>
    <xdr:to>
      <xdr:col>15</xdr:col>
      <xdr:colOff>101600</xdr:colOff>
      <xdr:row>19</xdr:row>
      <xdr:rowOff>25095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224155</xdr:rowOff>
    </xdr:from>
    <xdr:to>
      <xdr:col>29</xdr:col>
      <xdr:colOff>127000</xdr:colOff>
      <xdr:row>35</xdr:row>
      <xdr:rowOff>264911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34505"/>
          <a:ext cx="6477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249688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0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192053</xdr:rowOff>
    </xdr:from>
    <xdr:to>
      <xdr:col>26</xdr:col>
      <xdr:colOff>50800</xdr:colOff>
      <xdr:row>35</xdr:row>
      <xdr:rowOff>224155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02403"/>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192053</xdr:rowOff>
    </xdr:from>
    <xdr:to>
      <xdr:col>22</xdr:col>
      <xdr:colOff>114300</xdr:colOff>
      <xdr:row>35</xdr:row>
      <xdr:rowOff>267818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02403"/>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267818</xdr:rowOff>
    </xdr:from>
    <xdr:to>
      <xdr:col>18</xdr:col>
      <xdr:colOff>177800</xdr:colOff>
      <xdr:row>35</xdr:row>
      <xdr:rowOff>312721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8168"/>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214111</xdr:rowOff>
    </xdr:from>
    <xdr:to>
      <xdr:col>29</xdr:col>
      <xdr:colOff>177800</xdr:colOff>
      <xdr:row>35</xdr:row>
      <xdr:rowOff>315711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59188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173355</xdr:rowOff>
    </xdr:from>
    <xdr:to>
      <xdr:col>26</xdr:col>
      <xdr:colOff>101600</xdr:colOff>
      <xdr:row>35</xdr:row>
      <xdr:rowOff>274955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285132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141253</xdr:rowOff>
    </xdr:from>
    <xdr:to>
      <xdr:col>22</xdr:col>
      <xdr:colOff>165100</xdr:colOff>
      <xdr:row>35</xdr:row>
      <xdr:rowOff>242853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5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253030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217018</xdr:rowOff>
    </xdr:from>
    <xdr:to>
      <xdr:col>19</xdr:col>
      <xdr:colOff>38100</xdr:colOff>
      <xdr:row>35</xdr:row>
      <xdr:rowOff>318618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328795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261921</xdr:rowOff>
    </xdr:from>
    <xdr:to>
      <xdr:col>15</xdr:col>
      <xdr:colOff>101600</xdr:colOff>
      <xdr:row>36</xdr:row>
      <xdr:rowOff>20621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64,751
64,177
53.19
29,235,603
27,627,279
1,424,676
14,770,948
20,077,609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88284</xdr:rowOff>
    </xdr:from>
    <xdr:to>
      <xdr:col>24</xdr:col>
      <xdr:colOff>63500</xdr:colOff>
      <xdr:row>38</xdr:row>
      <xdr:rowOff>101124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3384"/>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62223</xdr:rowOff>
    </xdr:from>
    <xdr:to>
      <xdr:col>19</xdr:col>
      <xdr:colOff>177800</xdr:colOff>
      <xdr:row>38</xdr:row>
      <xdr:rowOff>101124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77323"/>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62223</xdr:rowOff>
    </xdr:from>
    <xdr:to>
      <xdr:col>15</xdr:col>
      <xdr:colOff>50800</xdr:colOff>
      <xdr:row>38</xdr:row>
      <xdr:rowOff>86779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7323"/>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74073</xdr:rowOff>
    </xdr:from>
    <xdr:to>
      <xdr:col>10</xdr:col>
      <xdr:colOff>114300</xdr:colOff>
      <xdr:row>38</xdr:row>
      <xdr:rowOff>86779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917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37484</xdr:rowOff>
    </xdr:from>
    <xdr:to>
      <xdr:col>24</xdr:col>
      <xdr:colOff>114300</xdr:colOff>
      <xdr:row>38</xdr:row>
      <xdr:rowOff>139084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50324</xdr:rowOff>
    </xdr:from>
    <xdr:to>
      <xdr:col>20</xdr:col>
      <xdr:colOff>38100</xdr:colOff>
      <xdr:row>38</xdr:row>
      <xdr:rowOff>151924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143051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11423</xdr:rowOff>
    </xdr:from>
    <xdr:to>
      <xdr:col>15</xdr:col>
      <xdr:colOff>101600</xdr:colOff>
      <xdr:row>38</xdr:row>
      <xdr:rowOff>113023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104150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35979</xdr:rowOff>
    </xdr:from>
    <xdr:to>
      <xdr:col>10</xdr:col>
      <xdr:colOff>165100</xdr:colOff>
      <xdr:row>38</xdr:row>
      <xdr:rowOff>137579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128706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23273</xdr:rowOff>
    </xdr:from>
    <xdr:to>
      <xdr:col>6</xdr:col>
      <xdr:colOff>38100</xdr:colOff>
      <xdr:row>38</xdr:row>
      <xdr:rowOff>124873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116000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164491</xdr:rowOff>
    </xdr:from>
    <xdr:to>
      <xdr:col>24</xdr:col>
      <xdr:colOff>63500</xdr:colOff>
      <xdr:row>57</xdr:row>
      <xdr:rowOff>53099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65691"/>
          <a:ext cx="838200" cy="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164491</xdr:rowOff>
    </xdr:from>
    <xdr:to>
      <xdr:col>19</xdr:col>
      <xdr:colOff>177800</xdr:colOff>
      <xdr:row>57</xdr:row>
      <xdr:rowOff>49505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569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49505</xdr:rowOff>
    </xdr:from>
    <xdr:to>
      <xdr:col>15</xdr:col>
      <xdr:colOff>50800</xdr:colOff>
      <xdr:row>57</xdr:row>
      <xdr:rowOff>88900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2155"/>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88900</xdr:rowOff>
    </xdr:from>
    <xdr:to>
      <xdr:col>10</xdr:col>
      <xdr:colOff>114300</xdr:colOff>
      <xdr:row>58</xdr:row>
      <xdr:rowOff>86601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1550"/>
          <a:ext cx="889000" cy="1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2299</xdr:rowOff>
    </xdr:from>
    <xdr:to>
      <xdr:col>24</xdr:col>
      <xdr:colOff>114300</xdr:colOff>
      <xdr:row>57</xdr:row>
      <xdr:rowOff>103899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113691</xdr:rowOff>
    </xdr:from>
    <xdr:to>
      <xdr:col>20</xdr:col>
      <xdr:colOff>38100</xdr:colOff>
      <xdr:row>57</xdr:row>
      <xdr:rowOff>43841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34968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170155</xdr:rowOff>
    </xdr:from>
    <xdr:to>
      <xdr:col>15</xdr:col>
      <xdr:colOff>101600</xdr:colOff>
      <xdr:row>57</xdr:row>
      <xdr:rowOff>100305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38100</xdr:rowOff>
    </xdr:from>
    <xdr:to>
      <xdr:col>10</xdr:col>
      <xdr:colOff>165100</xdr:colOff>
      <xdr:row>57</xdr:row>
      <xdr:rowOff>139700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35801</xdr:rowOff>
    </xdr:from>
    <xdr:to>
      <xdr:col>6</xdr:col>
      <xdr:colOff>38100</xdr:colOff>
      <xdr:row>58</xdr:row>
      <xdr:rowOff>137401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158369</xdr:rowOff>
    </xdr:from>
    <xdr:to>
      <xdr:col>24</xdr:col>
      <xdr:colOff>63500</xdr:colOff>
      <xdr:row>78</xdr:row>
      <xdr:rowOff>162522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3146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162522</xdr:rowOff>
    </xdr:from>
    <xdr:to>
      <xdr:col>19</xdr:col>
      <xdr:colOff>177800</xdr:colOff>
      <xdr:row>79</xdr:row>
      <xdr:rowOff>2997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5622"/>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162294</xdr:rowOff>
    </xdr:from>
    <xdr:to>
      <xdr:col>15</xdr:col>
      <xdr:colOff>50800</xdr:colOff>
      <xdr:row>79</xdr:row>
      <xdr:rowOff>2997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5394"/>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162294</xdr:rowOff>
    </xdr:from>
    <xdr:to>
      <xdr:col>10</xdr:col>
      <xdr:colOff>114300</xdr:colOff>
      <xdr:row>78</xdr:row>
      <xdr:rowOff>163970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539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107569</xdr:rowOff>
    </xdr:from>
    <xdr:to>
      <xdr:col>24</xdr:col>
      <xdr:colOff>114300</xdr:colOff>
      <xdr:row>79</xdr:row>
      <xdr:rowOff>37719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22496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111722</xdr:rowOff>
    </xdr:from>
    <xdr:to>
      <xdr:col>20</xdr:col>
      <xdr:colOff>38100</xdr:colOff>
      <xdr:row>79</xdr:row>
      <xdr:rowOff>41872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32999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123647</xdr:rowOff>
    </xdr:from>
    <xdr:to>
      <xdr:col>15</xdr:col>
      <xdr:colOff>101600</xdr:colOff>
      <xdr:row>79</xdr:row>
      <xdr:rowOff>53797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44924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111494</xdr:rowOff>
    </xdr:from>
    <xdr:to>
      <xdr:col>10</xdr:col>
      <xdr:colOff>165100</xdr:colOff>
      <xdr:row>79</xdr:row>
      <xdr:rowOff>41644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32771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113170</xdr:rowOff>
    </xdr:from>
    <xdr:to>
      <xdr:col>6</xdr:col>
      <xdr:colOff>38100</xdr:colOff>
      <xdr:row>79</xdr:row>
      <xdr:rowOff>43320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34447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144903</xdr:rowOff>
    </xdr:from>
    <xdr:to>
      <xdr:col>24</xdr:col>
      <xdr:colOff>63500</xdr:colOff>
      <xdr:row>94</xdr:row>
      <xdr:rowOff>77705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89753"/>
          <a:ext cx="838200" cy="10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34903</xdr:rowOff>
    </xdr:from>
    <xdr:to>
      <xdr:col>19</xdr:col>
      <xdr:colOff>177800</xdr:colOff>
      <xdr:row>94</xdr:row>
      <xdr:rowOff>77705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79753"/>
          <a:ext cx="889000" cy="2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34903</xdr:rowOff>
    </xdr:from>
    <xdr:to>
      <xdr:col>15</xdr:col>
      <xdr:colOff>50800</xdr:colOff>
      <xdr:row>95</xdr:row>
      <xdr:rowOff>12021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79753"/>
          <a:ext cx="889000" cy="3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12021</xdr:rowOff>
    </xdr:from>
    <xdr:to>
      <xdr:col>10</xdr:col>
      <xdr:colOff>114300</xdr:colOff>
      <xdr:row>95</xdr:row>
      <xdr:rowOff>76541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9771"/>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94103</xdr:rowOff>
    </xdr:from>
    <xdr:to>
      <xdr:col>24</xdr:col>
      <xdr:colOff>114300</xdr:colOff>
      <xdr:row>94</xdr:row>
      <xdr:rowOff>24253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116980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26905</xdr:rowOff>
    </xdr:from>
    <xdr:to>
      <xdr:col>20</xdr:col>
      <xdr:colOff>38100</xdr:colOff>
      <xdr:row>94</xdr:row>
      <xdr:rowOff>128505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145032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155553</xdr:rowOff>
    </xdr:from>
    <xdr:to>
      <xdr:col>15</xdr:col>
      <xdr:colOff>101600</xdr:colOff>
      <xdr:row>93</xdr:row>
      <xdr:rowOff>85703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102230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132671</xdr:rowOff>
    </xdr:from>
    <xdr:to>
      <xdr:col>10</xdr:col>
      <xdr:colOff>165100</xdr:colOff>
      <xdr:row>95</xdr:row>
      <xdr:rowOff>62821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79348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25741</xdr:rowOff>
    </xdr:from>
    <xdr:to>
      <xdr:col>6</xdr:col>
      <xdr:colOff>38100</xdr:colOff>
      <xdr:row>95</xdr:row>
      <xdr:rowOff>127341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143868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8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38765</xdr:rowOff>
    </xdr:from>
    <xdr:to>
      <xdr:col>55</xdr:col>
      <xdr:colOff>0</xdr:colOff>
      <xdr:row>37</xdr:row>
      <xdr:rowOff>76667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2415"/>
          <a:ext cx="8382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76667</xdr:rowOff>
    </xdr:from>
    <xdr:to>
      <xdr:col>50</xdr:col>
      <xdr:colOff>114300</xdr:colOff>
      <xdr:row>37</xdr:row>
      <xdr:rowOff>106240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0317"/>
          <a:ext cx="889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75669</xdr:rowOff>
    </xdr:from>
    <xdr:to>
      <xdr:col>45</xdr:col>
      <xdr:colOff>177800</xdr:colOff>
      <xdr:row>37</xdr:row>
      <xdr:rowOff>106240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62069"/>
          <a:ext cx="889000" cy="8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75669</xdr:rowOff>
    </xdr:from>
    <xdr:to>
      <xdr:col>41</xdr:col>
      <xdr:colOff>50800</xdr:colOff>
      <xdr:row>37</xdr:row>
      <xdr:rowOff>42088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62069"/>
          <a:ext cx="889000" cy="8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159415</xdr:rowOff>
    </xdr:from>
    <xdr:to>
      <xdr:col>55</xdr:col>
      <xdr:colOff>50800</xdr:colOff>
      <xdr:row>37</xdr:row>
      <xdr:rowOff>89565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137842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25867</xdr:rowOff>
    </xdr:from>
    <xdr:to>
      <xdr:col>50</xdr:col>
      <xdr:colOff>165100</xdr:colOff>
      <xdr:row>37</xdr:row>
      <xdr:rowOff>127467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118594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55440</xdr:rowOff>
    </xdr:from>
    <xdr:to>
      <xdr:col>46</xdr:col>
      <xdr:colOff>38100</xdr:colOff>
      <xdr:row>37</xdr:row>
      <xdr:rowOff>157040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148168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24869</xdr:rowOff>
    </xdr:from>
    <xdr:to>
      <xdr:col>41</xdr:col>
      <xdr:colOff>101600</xdr:colOff>
      <xdr:row>32</xdr:row>
      <xdr:rowOff>126469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117596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0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162738</xdr:rowOff>
    </xdr:from>
    <xdr:to>
      <xdr:col>36</xdr:col>
      <xdr:colOff>165100</xdr:colOff>
      <xdr:row>37</xdr:row>
      <xdr:rowOff>92888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109415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145885</xdr:rowOff>
    </xdr:from>
    <xdr:to>
      <xdr:col>55</xdr:col>
      <xdr:colOff>0</xdr:colOff>
      <xdr:row>55</xdr:row>
      <xdr:rowOff>161887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563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145885</xdr:rowOff>
    </xdr:from>
    <xdr:to>
      <xdr:col>50</xdr:col>
      <xdr:colOff>114300</xdr:colOff>
      <xdr:row>57</xdr:row>
      <xdr:rowOff>14897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75635"/>
          <a:ext cx="8890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169926</xdr:rowOff>
    </xdr:from>
    <xdr:to>
      <xdr:col>45</xdr:col>
      <xdr:colOff>177800</xdr:colOff>
      <xdr:row>57</xdr:row>
      <xdr:rowOff>14897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13876"/>
          <a:ext cx="889000" cy="87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169926</xdr:rowOff>
    </xdr:from>
    <xdr:to>
      <xdr:col>41</xdr:col>
      <xdr:colOff>50800</xdr:colOff>
      <xdr:row>53</xdr:row>
      <xdr:rowOff>92393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913876"/>
          <a:ext cx="889000" cy="2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111087</xdr:rowOff>
    </xdr:from>
    <xdr:to>
      <xdr:col>55</xdr:col>
      <xdr:colOff>50800</xdr:colOff>
      <xdr:row>56</xdr:row>
      <xdr:rowOff>41237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89514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95085</xdr:rowOff>
    </xdr:from>
    <xdr:to>
      <xdr:col>50</xdr:col>
      <xdr:colOff>165100</xdr:colOff>
      <xdr:row>56</xdr:row>
      <xdr:rowOff>25235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41762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135547</xdr:rowOff>
    </xdr:from>
    <xdr:to>
      <xdr:col>46</xdr:col>
      <xdr:colOff>38100</xdr:colOff>
      <xdr:row>57</xdr:row>
      <xdr:rowOff>65697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56824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119126</xdr:rowOff>
    </xdr:from>
    <xdr:to>
      <xdr:col>41</xdr:col>
      <xdr:colOff>101600</xdr:colOff>
      <xdr:row>52</xdr:row>
      <xdr:rowOff>49276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65803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41593</xdr:rowOff>
    </xdr:from>
    <xdr:to>
      <xdr:col>36</xdr:col>
      <xdr:colOff>165100</xdr:colOff>
      <xdr:row>53</xdr:row>
      <xdr:rowOff>143193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159720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91446</xdr:rowOff>
    </xdr:from>
    <xdr:to>
      <xdr:col>55</xdr:col>
      <xdr:colOff>0</xdr:colOff>
      <xdr:row>79</xdr:row>
      <xdr:rowOff>3663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4546"/>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106190</xdr:rowOff>
    </xdr:from>
    <xdr:to>
      <xdr:col>50</xdr:col>
      <xdr:colOff>114300</xdr:colOff>
      <xdr:row>79</xdr:row>
      <xdr:rowOff>3663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07840"/>
          <a:ext cx="889000" cy="2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45555</xdr:rowOff>
    </xdr:from>
    <xdr:to>
      <xdr:col>45</xdr:col>
      <xdr:colOff>177800</xdr:colOff>
      <xdr:row>77</xdr:row>
      <xdr:rowOff>106190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218505"/>
          <a:ext cx="889000" cy="108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45555</xdr:rowOff>
    </xdr:from>
    <xdr:to>
      <xdr:col>41</xdr:col>
      <xdr:colOff>50800</xdr:colOff>
      <xdr:row>73</xdr:row>
      <xdr:rowOff>41021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21850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40646</xdr:rowOff>
    </xdr:from>
    <xdr:to>
      <xdr:col>55</xdr:col>
      <xdr:colOff>50800</xdr:colOff>
      <xdr:row>78</xdr:row>
      <xdr:rowOff>142246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127023</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124313</xdr:rowOff>
    </xdr:from>
    <xdr:to>
      <xdr:col>50</xdr:col>
      <xdr:colOff>165100</xdr:colOff>
      <xdr:row>79</xdr:row>
      <xdr:rowOff>54463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45590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55390</xdr:rowOff>
    </xdr:from>
    <xdr:to>
      <xdr:col>46</xdr:col>
      <xdr:colOff>38100</xdr:colOff>
      <xdr:row>77</xdr:row>
      <xdr:rowOff>156990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166205</xdr:rowOff>
    </xdr:from>
    <xdr:to>
      <xdr:col>41</xdr:col>
      <xdr:colOff>101600</xdr:colOff>
      <xdr:row>71</xdr:row>
      <xdr:rowOff>96355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112882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9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161671</xdr:rowOff>
    </xdr:from>
    <xdr:to>
      <xdr:col>36</xdr:col>
      <xdr:colOff>165100</xdr:colOff>
      <xdr:row>73</xdr:row>
      <xdr:rowOff>91821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5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108348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2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101964</xdr:rowOff>
    </xdr:from>
    <xdr:to>
      <xdr:col>55</xdr:col>
      <xdr:colOff>0</xdr:colOff>
      <xdr:row>96</xdr:row>
      <xdr:rowOff>160568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1164"/>
          <a:ext cx="838200" cy="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160568</xdr:rowOff>
    </xdr:from>
    <xdr:to>
      <xdr:col>50</xdr:col>
      <xdr:colOff>114300</xdr:colOff>
      <xdr:row>99</xdr:row>
      <xdr:rowOff>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9768"/>
          <a:ext cx="889000" cy="3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5104</xdr:rowOff>
    </xdr:from>
    <xdr:to>
      <xdr:col>45</xdr:col>
      <xdr:colOff>177800</xdr:colOff>
      <xdr:row>99</xdr:row>
      <xdr:rowOff>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07204"/>
          <a:ext cx="889000" cy="1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5104</xdr:rowOff>
    </xdr:from>
    <xdr:to>
      <xdr:col>41</xdr:col>
      <xdr:colOff>50800</xdr:colOff>
      <xdr:row>98</xdr:row>
      <xdr:rowOff>67495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07204"/>
          <a:ext cx="8890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51164</xdr:rowOff>
    </xdr:from>
    <xdr:to>
      <xdr:col>55</xdr:col>
      <xdr:colOff>50800</xdr:colOff>
      <xdr:row>96</xdr:row>
      <xdr:rowOff>152764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74041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109768</xdr:rowOff>
    </xdr:from>
    <xdr:to>
      <xdr:col>50</xdr:col>
      <xdr:colOff>165100</xdr:colOff>
      <xdr:row>97</xdr:row>
      <xdr:rowOff>39918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56445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120675</xdr:rowOff>
    </xdr:from>
    <xdr:to>
      <xdr:col>46</xdr:col>
      <xdr:colOff>38100</xdr:colOff>
      <xdr:row>99</xdr:row>
      <xdr:rowOff>50825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41952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125754</xdr:rowOff>
    </xdr:from>
    <xdr:to>
      <xdr:col>41</xdr:col>
      <xdr:colOff>101600</xdr:colOff>
      <xdr:row>98</xdr:row>
      <xdr:rowOff>55904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47031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16695</xdr:rowOff>
    </xdr:from>
    <xdr:to>
      <xdr:col>36</xdr:col>
      <xdr:colOff>165100</xdr:colOff>
      <xdr:row>98</xdr:row>
      <xdr:rowOff>118295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130921</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6021"/>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139654</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139654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137414</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80121</xdr:rowOff>
    </xdr:from>
    <xdr:to>
      <xdr:col>85</xdr:col>
      <xdr:colOff>177800</xdr:colOff>
      <xdr:row>39</xdr:row>
      <xdr:rowOff>10271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23526</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88854</xdr:rowOff>
    </xdr:from>
    <xdr:to>
      <xdr:col>76</xdr:col>
      <xdr:colOff>165100</xdr:colOff>
      <xdr:row>39</xdr:row>
      <xdr:rowOff>19004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10131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86614</xdr:rowOff>
    </xdr:from>
    <xdr:to>
      <xdr:col>67</xdr:col>
      <xdr:colOff>101600</xdr:colOff>
      <xdr:row>39</xdr:row>
      <xdr:rowOff>16764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7891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73368</xdr:rowOff>
    </xdr:from>
    <xdr:to>
      <xdr:col>85</xdr:col>
      <xdr:colOff>127000</xdr:colOff>
      <xdr:row>76</xdr:row>
      <xdr:rowOff>129857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03568"/>
          <a:ext cx="8382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73368</xdr:rowOff>
    </xdr:from>
    <xdr:to>
      <xdr:col>81</xdr:col>
      <xdr:colOff>50800</xdr:colOff>
      <xdr:row>76</xdr:row>
      <xdr:rowOff>89281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03568"/>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89281</xdr:rowOff>
    </xdr:from>
    <xdr:to>
      <xdr:col>76</xdr:col>
      <xdr:colOff>114300</xdr:colOff>
      <xdr:row>76</xdr:row>
      <xdr:rowOff>114554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1948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114554</xdr:rowOff>
    </xdr:from>
    <xdr:to>
      <xdr:col>71</xdr:col>
      <xdr:colOff>177800</xdr:colOff>
      <xdr:row>77</xdr:row>
      <xdr:rowOff>12040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44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79057</xdr:rowOff>
    </xdr:from>
    <xdr:to>
      <xdr:col>85</xdr:col>
      <xdr:colOff>177800</xdr:colOff>
      <xdr:row>77</xdr:row>
      <xdr:rowOff>9207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22568</xdr:rowOff>
    </xdr:from>
    <xdr:to>
      <xdr:col>81</xdr:col>
      <xdr:colOff>101600</xdr:colOff>
      <xdr:row>76</xdr:row>
      <xdr:rowOff>124168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140695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38481</xdr:rowOff>
    </xdr:from>
    <xdr:to>
      <xdr:col>76</xdr:col>
      <xdr:colOff>165100</xdr:colOff>
      <xdr:row>76</xdr:row>
      <xdr:rowOff>140081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156608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63754</xdr:rowOff>
    </xdr:from>
    <xdr:to>
      <xdr:col>72</xdr:col>
      <xdr:colOff>38100</xdr:colOff>
      <xdr:row>76</xdr:row>
      <xdr:rowOff>165354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156481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132690</xdr:rowOff>
    </xdr:from>
    <xdr:to>
      <xdr:col>67</xdr:col>
      <xdr:colOff>101600</xdr:colOff>
      <xdr:row>77</xdr:row>
      <xdr:rowOff>62840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53967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848</xdr:rowOff>
    </xdr:from>
    <xdr:to>
      <xdr:col>85</xdr:col>
      <xdr:colOff>127000</xdr:colOff>
      <xdr:row>98</xdr:row>
      <xdr:rowOff>13137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02948"/>
          <a:ext cx="8382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158043</xdr:rowOff>
    </xdr:from>
    <xdr:to>
      <xdr:col>81</xdr:col>
      <xdr:colOff>50800</xdr:colOff>
      <xdr:row>98</xdr:row>
      <xdr:rowOff>848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869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158043</xdr:rowOff>
    </xdr:from>
    <xdr:to>
      <xdr:col>76</xdr:col>
      <xdr:colOff>114300</xdr:colOff>
      <xdr:row>98</xdr:row>
      <xdr:rowOff>82459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8693"/>
          <a:ext cx="889000" cy="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166117</xdr:rowOff>
    </xdr:from>
    <xdr:to>
      <xdr:col>71</xdr:col>
      <xdr:colOff>177800</xdr:colOff>
      <xdr:row>98</xdr:row>
      <xdr:rowOff>82459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96767"/>
          <a:ext cx="889000" cy="8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133787</xdr:rowOff>
    </xdr:from>
    <xdr:to>
      <xdr:col>85</xdr:col>
      <xdr:colOff>177800</xdr:colOff>
      <xdr:row>98</xdr:row>
      <xdr:rowOff>63937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121498</xdr:rowOff>
    </xdr:from>
    <xdr:to>
      <xdr:col>81</xdr:col>
      <xdr:colOff>101600</xdr:colOff>
      <xdr:row>98</xdr:row>
      <xdr:rowOff>51648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42775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107243</xdr:rowOff>
    </xdr:from>
    <xdr:to>
      <xdr:col>76</xdr:col>
      <xdr:colOff>165100</xdr:colOff>
      <xdr:row>98</xdr:row>
      <xdr:rowOff>37393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28520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31659</xdr:rowOff>
    </xdr:from>
    <xdr:to>
      <xdr:col>72</xdr:col>
      <xdr:colOff>38100</xdr:colOff>
      <xdr:row>98</xdr:row>
      <xdr:rowOff>133259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124386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115317</xdr:rowOff>
    </xdr:from>
    <xdr:to>
      <xdr:col>67</xdr:col>
      <xdr:colOff>101600</xdr:colOff>
      <xdr:row>98</xdr:row>
      <xdr:rowOff>45467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61994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96393</xdr:rowOff>
    </xdr:from>
    <xdr:to>
      <xdr:col>116</xdr:col>
      <xdr:colOff>63500</xdr:colOff>
      <xdr:row>36</xdr:row>
      <xdr:rowOff>133604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25693"/>
          <a:ext cx="838200" cy="3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96393</xdr:rowOff>
    </xdr:from>
    <xdr:to>
      <xdr:col>111</xdr:col>
      <xdr:colOff>177800</xdr:colOff>
      <xdr:row>34</xdr:row>
      <xdr:rowOff>130683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256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130683</xdr:rowOff>
    </xdr:from>
    <xdr:to>
      <xdr:col>107</xdr:col>
      <xdr:colOff>50800</xdr:colOff>
      <xdr:row>34</xdr:row>
      <xdr:rowOff>147574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95998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147574</xdr:rowOff>
    </xdr:from>
    <xdr:to>
      <xdr:col>102</xdr:col>
      <xdr:colOff>114300</xdr:colOff>
      <xdr:row>35</xdr:row>
      <xdr:rowOff>4572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976874"/>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82804</xdr:rowOff>
    </xdr:from>
    <xdr:to>
      <xdr:col>116</xdr:col>
      <xdr:colOff>114300</xdr:colOff>
      <xdr:row>37</xdr:row>
      <xdr:rowOff>12954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105681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45593</xdr:rowOff>
    </xdr:from>
    <xdr:to>
      <xdr:col>112</xdr:col>
      <xdr:colOff>38100</xdr:colOff>
      <xdr:row>34</xdr:row>
      <xdr:rowOff>147193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8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163720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6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79883</xdr:rowOff>
    </xdr:from>
    <xdr:to>
      <xdr:col>107</xdr:col>
      <xdr:colOff>101600</xdr:colOff>
      <xdr:row>35</xdr:row>
      <xdr:rowOff>10033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26560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6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96774</xdr:rowOff>
    </xdr:from>
    <xdr:to>
      <xdr:col>102</xdr:col>
      <xdr:colOff>165100</xdr:colOff>
      <xdr:row>35</xdr:row>
      <xdr:rowOff>26924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9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43451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7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125222</xdr:rowOff>
    </xdr:from>
    <xdr:to>
      <xdr:col>98</xdr:col>
      <xdr:colOff>38100</xdr:colOff>
      <xdr:row>35</xdr:row>
      <xdr:rowOff>55372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71899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7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43079</xdr:rowOff>
    </xdr:from>
    <xdr:to>
      <xdr:col>116</xdr:col>
      <xdr:colOff>63500</xdr:colOff>
      <xdr:row>59</xdr:row>
      <xdr:rowOff>43879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62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43079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32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42773</xdr:rowOff>
    </xdr:from>
    <xdr:to>
      <xdr:col>107</xdr:col>
      <xdr:colOff>50800</xdr:colOff>
      <xdr:row>59</xdr:row>
      <xdr:rowOff>43117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83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42773</xdr:rowOff>
    </xdr:from>
    <xdr:to>
      <xdr:col>102</xdr:col>
      <xdr:colOff>114300</xdr:colOff>
      <xdr:row>59</xdr:row>
      <xdr:rowOff>43117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83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164529</xdr:rowOff>
    </xdr:from>
    <xdr:to>
      <xdr:col>116</xdr:col>
      <xdr:colOff>114300</xdr:colOff>
      <xdr:row>59</xdr:row>
      <xdr:rowOff>94679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79456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163729</xdr:rowOff>
    </xdr:from>
    <xdr:to>
      <xdr:col>112</xdr:col>
      <xdr:colOff>38100</xdr:colOff>
      <xdr:row>59</xdr:row>
      <xdr:rowOff>93879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85006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163423</xdr:rowOff>
    </xdr:from>
    <xdr:to>
      <xdr:col>107</xdr:col>
      <xdr:colOff>101600</xdr:colOff>
      <xdr:row>59</xdr:row>
      <xdr:rowOff>93573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84700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163423</xdr:rowOff>
    </xdr:from>
    <xdr:to>
      <xdr:col>98</xdr:col>
      <xdr:colOff>38100</xdr:colOff>
      <xdr:row>59</xdr:row>
      <xdr:rowOff>93573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84700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108708</xdr:rowOff>
    </xdr:from>
    <xdr:to>
      <xdr:col>116</xdr:col>
      <xdr:colOff>63500</xdr:colOff>
      <xdr:row>77</xdr:row>
      <xdr:rowOff>134443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0358"/>
          <a:ext cx="838200" cy="2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134443</xdr:rowOff>
    </xdr:from>
    <xdr:to>
      <xdr:col>111</xdr:col>
      <xdr:colOff>177800</xdr:colOff>
      <xdr:row>77</xdr:row>
      <xdr:rowOff>154755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6093"/>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154755</xdr:rowOff>
    </xdr:from>
    <xdr:to>
      <xdr:col>107</xdr:col>
      <xdr:colOff>50800</xdr:colOff>
      <xdr:row>77</xdr:row>
      <xdr:rowOff>160437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6405"/>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160437</xdr:rowOff>
    </xdr:from>
    <xdr:to>
      <xdr:col>102</xdr:col>
      <xdr:colOff>114300</xdr:colOff>
      <xdr:row>78</xdr:row>
      <xdr:rowOff>36601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62087"/>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57908</xdr:rowOff>
    </xdr:from>
    <xdr:to>
      <xdr:col>116</xdr:col>
      <xdr:colOff>114300</xdr:colOff>
      <xdr:row>77</xdr:row>
      <xdr:rowOff>159508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36335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83643</xdr:rowOff>
    </xdr:from>
    <xdr:to>
      <xdr:col>112</xdr:col>
      <xdr:colOff>38100</xdr:colOff>
      <xdr:row>78</xdr:row>
      <xdr:rowOff>13793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103955</xdr:rowOff>
    </xdr:from>
    <xdr:to>
      <xdr:col>107</xdr:col>
      <xdr:colOff>101600</xdr:colOff>
      <xdr:row>78</xdr:row>
      <xdr:rowOff>34105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25232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109637</xdr:rowOff>
    </xdr:from>
    <xdr:to>
      <xdr:col>102</xdr:col>
      <xdr:colOff>165100</xdr:colOff>
      <xdr:row>78</xdr:row>
      <xdr:rowOff>39787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30914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0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157251</xdr:rowOff>
    </xdr:from>
    <xdr:to>
      <xdr:col>98</xdr:col>
      <xdr:colOff>38100</xdr:colOff>
      <xdr:row>78</xdr:row>
      <xdr:rowOff>87401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78528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426,670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46,699</a:t>
          </a:r>
          <a:r>
            <a:rPr kumimoji="1" lang="ja-JP" altLang="ja-JP" sz="1100">
              <a:solidFill>
                <a:schemeClr val="dk1"/>
              </a:solidFill>
              <a:effectLst/>
              <a:latin typeface="+mn-lt"/>
              <a:ea typeface="+mn-ea"/>
              <a:cs typeface="+mn-cs"/>
            </a:rPr>
            <a:t>円となっており、類似団体平均と比べて下回っている。</a:t>
          </a:r>
          <a:endParaRPr lang="ja-JP" altLang="ja-JP" sz="1400">
            <a:effectLst/>
          </a:endParaRPr>
        </a:p>
        <a:p>
          <a:r>
            <a:rPr kumimoji="1" lang="ja-JP" altLang="ja-JP" sz="1100">
              <a:solidFill>
                <a:schemeClr val="dk1"/>
              </a:solidFill>
              <a:effectLst/>
              <a:latin typeface="+mn-lt"/>
              <a:ea typeface="+mn-ea"/>
              <a:cs typeface="+mn-cs"/>
            </a:rPr>
            <a:t>扶助費については年々増加しており、類似団体平均に比べ高い状況となっている。これは、</a:t>
          </a:r>
          <a:r>
            <a:rPr kumimoji="1" lang="ja-JP" altLang="en-US" sz="1100">
              <a:solidFill>
                <a:schemeClr val="dk1"/>
              </a:solidFill>
              <a:effectLst/>
              <a:latin typeface="+mn-lt"/>
              <a:ea typeface="+mn-ea"/>
              <a:cs typeface="+mn-cs"/>
            </a:rPr>
            <a:t>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年生までの医療費無償化、</a:t>
          </a:r>
          <a:r>
            <a:rPr kumimoji="1" lang="ja-JP" altLang="en-US" sz="1100">
              <a:solidFill>
                <a:schemeClr val="dk1"/>
              </a:solidFill>
              <a:effectLst/>
              <a:latin typeface="+mn-lt"/>
              <a:ea typeface="+mn-ea"/>
              <a:cs typeface="+mn-cs"/>
            </a:rPr>
            <a:t>子育て世帯が多いことによる</a:t>
          </a:r>
          <a:r>
            <a:rPr kumimoji="1" lang="ja-JP" altLang="ja-JP" sz="1100">
              <a:solidFill>
                <a:schemeClr val="dk1"/>
              </a:solidFill>
              <a:effectLst/>
              <a:latin typeface="+mn-lt"/>
              <a:ea typeface="+mn-ea"/>
              <a:cs typeface="+mn-cs"/>
            </a:rPr>
            <a:t>保育サービス</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などが考えられる。</a:t>
          </a:r>
          <a:endParaRPr lang="ja-JP" altLang="ja-JP" sz="1400">
            <a:effectLst/>
          </a:endParaRPr>
        </a:p>
        <a:p>
          <a:r>
            <a:rPr kumimoji="1" lang="ja-JP" altLang="ja-JP" sz="1100">
              <a:solidFill>
                <a:schemeClr val="dk1"/>
              </a:solidFill>
              <a:effectLst/>
              <a:latin typeface="+mn-lt"/>
              <a:ea typeface="+mn-ea"/>
              <a:cs typeface="+mn-cs"/>
            </a:rPr>
            <a:t>また、普通建設事業費（更新整備）について、前年に比べて増加の要因は総合センター文化会館の改修工事や</a:t>
          </a:r>
          <a:r>
            <a:rPr kumimoji="1" lang="ja-JP" altLang="en-US" sz="1100">
              <a:solidFill>
                <a:schemeClr val="dk1"/>
              </a:solidFill>
              <a:effectLst/>
              <a:latin typeface="+mn-lt"/>
              <a:ea typeface="+mn-ea"/>
              <a:cs typeface="+mn-cs"/>
            </a:rPr>
            <a:t>総合健康センター</a:t>
          </a:r>
          <a:r>
            <a:rPr kumimoji="1" lang="ja-JP" altLang="ja-JP" sz="1100">
              <a:solidFill>
                <a:schemeClr val="dk1"/>
              </a:solidFill>
              <a:effectLst/>
              <a:latin typeface="+mn-lt"/>
              <a:ea typeface="+mn-ea"/>
              <a:cs typeface="+mn-cs"/>
            </a:rPr>
            <a:t>の改修工事にかかる増が考えられる。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64,751
64,177
53.19
29,235,603
27,627,279
1,424,676
14,770,948
20,077,609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13513</xdr:rowOff>
    </xdr:from>
    <xdr:to>
      <xdr:col>24</xdr:col>
      <xdr:colOff>63500</xdr:colOff>
      <xdr:row>36</xdr:row>
      <xdr:rowOff>89408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5713"/>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89408</xdr:rowOff>
    </xdr:from>
    <xdr:to>
      <xdr:col>19</xdr:col>
      <xdr:colOff>177800</xdr:colOff>
      <xdr:row>36</xdr:row>
      <xdr:rowOff>135585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616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101752</xdr:rowOff>
    </xdr:from>
    <xdr:to>
      <xdr:col>15</xdr:col>
      <xdr:colOff>50800</xdr:colOff>
      <xdr:row>36</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395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45517</xdr:rowOff>
    </xdr:from>
    <xdr:to>
      <xdr:col>10</xdr:col>
      <xdr:colOff>114300</xdr:colOff>
      <xdr:row>36</xdr:row>
      <xdr:rowOff>101752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7717"/>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38608</xdr:rowOff>
    </xdr:from>
    <xdr:to>
      <xdr:col>20</xdr:col>
      <xdr:colOff>38100</xdr:colOff>
      <xdr:row>36</xdr:row>
      <xdr:rowOff>140208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84785</xdr:rowOff>
    </xdr:from>
    <xdr:to>
      <xdr:col>15</xdr:col>
      <xdr:colOff>101600</xdr:colOff>
      <xdr:row>37</xdr:row>
      <xdr:rowOff>14935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50952</xdr:rowOff>
    </xdr:from>
    <xdr:to>
      <xdr:col>10</xdr:col>
      <xdr:colOff>165100</xdr:colOff>
      <xdr:row>36</xdr:row>
      <xdr:rowOff>152552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166167</xdr:rowOff>
    </xdr:from>
    <xdr:to>
      <xdr:col>6</xdr:col>
      <xdr:colOff>38100</xdr:colOff>
      <xdr:row>36</xdr:row>
      <xdr:rowOff>96317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87444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169204</xdr:rowOff>
    </xdr:from>
    <xdr:to>
      <xdr:col>24</xdr:col>
      <xdr:colOff>63500</xdr:colOff>
      <xdr:row>57</xdr:row>
      <xdr:rowOff>50028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0404"/>
          <a:ext cx="8382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169204</xdr:rowOff>
    </xdr:from>
    <xdr:to>
      <xdr:col>19</xdr:col>
      <xdr:colOff>177800</xdr:colOff>
      <xdr:row>57</xdr:row>
      <xdr:rowOff>34971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0404"/>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161280</xdr:rowOff>
    </xdr:from>
    <xdr:to>
      <xdr:col>15</xdr:col>
      <xdr:colOff>50800</xdr:colOff>
      <xdr:row>57</xdr:row>
      <xdr:rowOff>34971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6680"/>
          <a:ext cx="889000" cy="7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161280</xdr:rowOff>
    </xdr:from>
    <xdr:to>
      <xdr:col>10</xdr:col>
      <xdr:colOff>114300</xdr:colOff>
      <xdr:row>56</xdr:row>
      <xdr:rowOff>151465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6680"/>
          <a:ext cx="889000" cy="67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170678</xdr:rowOff>
    </xdr:from>
    <xdr:to>
      <xdr:col>24</xdr:col>
      <xdr:colOff>114300</xdr:colOff>
      <xdr:row>57</xdr:row>
      <xdr:rowOff>100828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85605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118404</xdr:rowOff>
    </xdr:from>
    <xdr:to>
      <xdr:col>20</xdr:col>
      <xdr:colOff>38100</xdr:colOff>
      <xdr:row>57</xdr:row>
      <xdr:rowOff>48554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39681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155621</xdr:rowOff>
    </xdr:from>
    <xdr:to>
      <xdr:col>15</xdr:col>
      <xdr:colOff>101600</xdr:colOff>
      <xdr:row>57</xdr:row>
      <xdr:rowOff>85771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76898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110480</xdr:rowOff>
    </xdr:from>
    <xdr:to>
      <xdr:col>10</xdr:col>
      <xdr:colOff>165100</xdr:colOff>
      <xdr:row>53</xdr:row>
      <xdr:rowOff>40630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31757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100665</xdr:rowOff>
    </xdr:from>
    <xdr:to>
      <xdr:col>6</xdr:col>
      <xdr:colOff>38100</xdr:colOff>
      <xdr:row>57</xdr:row>
      <xdr:rowOff>30815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47342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121355</xdr:rowOff>
    </xdr:from>
    <xdr:to>
      <xdr:col>24</xdr:col>
      <xdr:colOff>63500</xdr:colOff>
      <xdr:row>75</xdr:row>
      <xdr:rowOff>115297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8655"/>
          <a:ext cx="8382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160512</xdr:rowOff>
    </xdr:from>
    <xdr:to>
      <xdr:col>19</xdr:col>
      <xdr:colOff>177800</xdr:colOff>
      <xdr:row>75</xdr:row>
      <xdr:rowOff>115297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47812"/>
          <a:ext cx="889000" cy="1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160512</xdr:rowOff>
    </xdr:from>
    <xdr:to>
      <xdr:col>15</xdr:col>
      <xdr:colOff>50800</xdr:colOff>
      <xdr:row>76</xdr:row>
      <xdr:rowOff>25324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7812"/>
          <a:ext cx="889000" cy="20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25324</xdr:rowOff>
    </xdr:from>
    <xdr:to>
      <xdr:col>10</xdr:col>
      <xdr:colOff>114300</xdr:colOff>
      <xdr:row>76</xdr:row>
      <xdr:rowOff>71406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5524"/>
          <a:ext cx="889000" cy="4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70555</xdr:rowOff>
    </xdr:from>
    <xdr:to>
      <xdr:col>24</xdr:col>
      <xdr:colOff>114300</xdr:colOff>
      <xdr:row>75</xdr:row>
      <xdr:rowOff>705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93432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64497</xdr:rowOff>
    </xdr:from>
    <xdr:to>
      <xdr:col>20</xdr:col>
      <xdr:colOff>38100</xdr:colOff>
      <xdr:row>75</xdr:row>
      <xdr:rowOff>166097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9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109712</xdr:rowOff>
    </xdr:from>
    <xdr:to>
      <xdr:col>15</xdr:col>
      <xdr:colOff>101600</xdr:colOff>
      <xdr:row>75</xdr:row>
      <xdr:rowOff>39862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56389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145974</xdr:rowOff>
    </xdr:from>
    <xdr:to>
      <xdr:col>10</xdr:col>
      <xdr:colOff>165100</xdr:colOff>
      <xdr:row>76</xdr:row>
      <xdr:rowOff>76124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92651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20606</xdr:rowOff>
    </xdr:from>
    <xdr:to>
      <xdr:col>6</xdr:col>
      <xdr:colOff>38100</xdr:colOff>
      <xdr:row>76</xdr:row>
      <xdr:rowOff>122206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161460</xdr:rowOff>
    </xdr:from>
    <xdr:to>
      <xdr:col>24</xdr:col>
      <xdr:colOff>63500</xdr:colOff>
      <xdr:row>100</xdr:row>
      <xdr:rowOff>2639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135010"/>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107370</xdr:rowOff>
    </xdr:from>
    <xdr:to>
      <xdr:col>19</xdr:col>
      <xdr:colOff>177800</xdr:colOff>
      <xdr:row>99</xdr:row>
      <xdr:rowOff>161460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80920"/>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105879</xdr:rowOff>
    </xdr:from>
    <xdr:to>
      <xdr:col>15</xdr:col>
      <xdr:colOff>50800</xdr:colOff>
      <xdr:row>99</xdr:row>
      <xdr:rowOff>107370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7942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105879</xdr:rowOff>
    </xdr:from>
    <xdr:to>
      <xdr:col>10</xdr:col>
      <xdr:colOff>114300</xdr:colOff>
      <xdr:row>99</xdr:row>
      <xdr:rowOff>145252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79429"/>
          <a:ext cx="889000" cy="3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123289</xdr:rowOff>
    </xdr:from>
    <xdr:to>
      <xdr:col>24</xdr:col>
      <xdr:colOff>114300</xdr:colOff>
      <xdr:row>100</xdr:row>
      <xdr:rowOff>53439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38216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70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110660</xdr:rowOff>
    </xdr:from>
    <xdr:to>
      <xdr:col>20</xdr:col>
      <xdr:colOff>38100</xdr:colOff>
      <xdr:row>100</xdr:row>
      <xdr:rowOff>40810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31937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1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56570</xdr:rowOff>
    </xdr:from>
    <xdr:to>
      <xdr:col>15</xdr:col>
      <xdr:colOff>101600</xdr:colOff>
      <xdr:row>99</xdr:row>
      <xdr:rowOff>158170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149297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1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55079</xdr:rowOff>
    </xdr:from>
    <xdr:to>
      <xdr:col>10</xdr:col>
      <xdr:colOff>165100</xdr:colOff>
      <xdr:row>99</xdr:row>
      <xdr:rowOff>156679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147806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94452</xdr:rowOff>
    </xdr:from>
    <xdr:to>
      <xdr:col>6</xdr:col>
      <xdr:colOff>38100</xdr:colOff>
      <xdr:row>100</xdr:row>
      <xdr:rowOff>24602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15729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154330</xdr:rowOff>
    </xdr:from>
    <xdr:to>
      <xdr:col>55</xdr:col>
      <xdr:colOff>0</xdr:colOff>
      <xdr:row>58</xdr:row>
      <xdr:rowOff>16980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26980"/>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154330</xdr:rowOff>
    </xdr:from>
    <xdr:to>
      <xdr:col>50</xdr:col>
      <xdr:colOff>114300</xdr:colOff>
      <xdr:row>57</xdr:row>
      <xdr:rowOff>165836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2698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156540</xdr:rowOff>
    </xdr:from>
    <xdr:to>
      <xdr:col>45</xdr:col>
      <xdr:colOff>177800</xdr:colOff>
      <xdr:row>57</xdr:row>
      <xdr:rowOff>165836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2919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156540</xdr:rowOff>
    </xdr:from>
    <xdr:to>
      <xdr:col>41</xdr:col>
      <xdr:colOff>50800</xdr:colOff>
      <xdr:row>58</xdr:row>
      <xdr:rowOff>7721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29190"/>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137630</xdr:rowOff>
    </xdr:from>
    <xdr:to>
      <xdr:col>55</xdr:col>
      <xdr:colOff>50800</xdr:colOff>
      <xdr:row>58</xdr:row>
      <xdr:rowOff>67780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116057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8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103530</xdr:rowOff>
    </xdr:from>
    <xdr:to>
      <xdr:col>50</xdr:col>
      <xdr:colOff>165100</xdr:colOff>
      <xdr:row>58</xdr:row>
      <xdr:rowOff>33680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24807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115036</xdr:rowOff>
    </xdr:from>
    <xdr:to>
      <xdr:col>46</xdr:col>
      <xdr:colOff>38100</xdr:colOff>
      <xdr:row>58</xdr:row>
      <xdr:rowOff>45186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36313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105740</xdr:rowOff>
    </xdr:from>
    <xdr:to>
      <xdr:col>41</xdr:col>
      <xdr:colOff>101600</xdr:colOff>
      <xdr:row>58</xdr:row>
      <xdr:rowOff>35890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52417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128371</xdr:rowOff>
    </xdr:from>
    <xdr:to>
      <xdr:col>36</xdr:col>
      <xdr:colOff>165100</xdr:colOff>
      <xdr:row>58</xdr:row>
      <xdr:rowOff>58521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49648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9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154787</xdr:rowOff>
    </xdr:from>
    <xdr:to>
      <xdr:col>55</xdr:col>
      <xdr:colOff>0</xdr:colOff>
      <xdr:row>78</xdr:row>
      <xdr:rowOff>43297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56437"/>
          <a:ext cx="838200" cy="5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153873</xdr:rowOff>
    </xdr:from>
    <xdr:to>
      <xdr:col>50</xdr:col>
      <xdr:colOff>114300</xdr:colOff>
      <xdr:row>78</xdr:row>
      <xdr:rowOff>43297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55523"/>
          <a:ext cx="8890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128597</xdr:rowOff>
    </xdr:from>
    <xdr:to>
      <xdr:col>45</xdr:col>
      <xdr:colOff>177800</xdr:colOff>
      <xdr:row>77</xdr:row>
      <xdr:rowOff>153873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30247"/>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128597</xdr:rowOff>
    </xdr:from>
    <xdr:to>
      <xdr:col>41</xdr:col>
      <xdr:colOff>50800</xdr:colOff>
      <xdr:row>78</xdr:row>
      <xdr:rowOff>96038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30247"/>
          <a:ext cx="8890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103987</xdr:rowOff>
    </xdr:from>
    <xdr:to>
      <xdr:col>55</xdr:col>
      <xdr:colOff>50800</xdr:colOff>
      <xdr:row>78</xdr:row>
      <xdr:rowOff>34137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126864</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163947</xdr:rowOff>
    </xdr:from>
    <xdr:to>
      <xdr:col>50</xdr:col>
      <xdr:colOff>165100</xdr:colOff>
      <xdr:row>78</xdr:row>
      <xdr:rowOff>94097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85224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103073</xdr:rowOff>
    </xdr:from>
    <xdr:to>
      <xdr:col>46</xdr:col>
      <xdr:colOff>38100</xdr:colOff>
      <xdr:row>78</xdr:row>
      <xdr:rowOff>33223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24350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77797</xdr:rowOff>
    </xdr:from>
    <xdr:to>
      <xdr:col>41</xdr:col>
      <xdr:colOff>101600</xdr:colOff>
      <xdr:row>78</xdr:row>
      <xdr:rowOff>7947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170524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7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45238</xdr:rowOff>
    </xdr:from>
    <xdr:to>
      <xdr:col>36</xdr:col>
      <xdr:colOff>165100</xdr:colOff>
      <xdr:row>78</xdr:row>
      <xdr:rowOff>146838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137965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105845</xdr:rowOff>
    </xdr:from>
    <xdr:to>
      <xdr:col>55</xdr:col>
      <xdr:colOff>0</xdr:colOff>
      <xdr:row>97</xdr:row>
      <xdr:rowOff>101043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93595"/>
          <a:ext cx="838200" cy="3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105845</xdr:rowOff>
    </xdr:from>
    <xdr:to>
      <xdr:col>50</xdr:col>
      <xdr:colOff>114300</xdr:colOff>
      <xdr:row>96</xdr:row>
      <xdr:rowOff>38567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93595"/>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38567</xdr:rowOff>
    </xdr:from>
    <xdr:to>
      <xdr:col>45</xdr:col>
      <xdr:colOff>177800</xdr:colOff>
      <xdr:row>96</xdr:row>
      <xdr:rowOff>80904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97767"/>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80904</xdr:rowOff>
    </xdr:from>
    <xdr:to>
      <xdr:col>41</xdr:col>
      <xdr:colOff>50800</xdr:colOff>
      <xdr:row>96</xdr:row>
      <xdr:rowOff>165235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40104"/>
          <a:ext cx="8890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50243</xdr:rowOff>
    </xdr:from>
    <xdr:to>
      <xdr:col>55</xdr:col>
      <xdr:colOff>50800</xdr:colOff>
      <xdr:row>97</xdr:row>
      <xdr:rowOff>151843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28670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55045</xdr:rowOff>
    </xdr:from>
    <xdr:to>
      <xdr:col>50</xdr:col>
      <xdr:colOff>165100</xdr:colOff>
      <xdr:row>95</xdr:row>
      <xdr:rowOff>156645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159217</xdr:rowOff>
    </xdr:from>
    <xdr:to>
      <xdr:col>46</xdr:col>
      <xdr:colOff>38100</xdr:colOff>
      <xdr:row>96</xdr:row>
      <xdr:rowOff>89367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80494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30104</xdr:rowOff>
    </xdr:from>
    <xdr:to>
      <xdr:col>41</xdr:col>
      <xdr:colOff>101600</xdr:colOff>
      <xdr:row>96</xdr:row>
      <xdr:rowOff>131704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122831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114435</xdr:rowOff>
    </xdr:from>
    <xdr:to>
      <xdr:col>36</xdr:col>
      <xdr:colOff>165100</xdr:colOff>
      <xdr:row>97</xdr:row>
      <xdr:rowOff>44585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35712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6731</xdr:rowOff>
    </xdr:from>
    <xdr:to>
      <xdr:col>85</xdr:col>
      <xdr:colOff>127000</xdr:colOff>
      <xdr:row>39</xdr:row>
      <xdr:rowOff>37554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93281"/>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6731</xdr:rowOff>
    </xdr:from>
    <xdr:to>
      <xdr:col>81</xdr:col>
      <xdr:colOff>50800</xdr:colOff>
      <xdr:row>39</xdr:row>
      <xdr:rowOff>14542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9328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144920</xdr:rowOff>
    </xdr:from>
    <xdr:to>
      <xdr:col>76</xdr:col>
      <xdr:colOff>114300</xdr:colOff>
      <xdr:row>39</xdr:row>
      <xdr:rowOff>14542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60020"/>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144920</xdr:rowOff>
    </xdr:from>
    <xdr:to>
      <xdr:col>71</xdr:col>
      <xdr:colOff>177800</xdr:colOff>
      <xdr:row>39</xdr:row>
      <xdr:rowOff>30238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60020"/>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158204</xdr:rowOff>
    </xdr:from>
    <xdr:to>
      <xdr:col>85</xdr:col>
      <xdr:colOff>177800</xdr:colOff>
      <xdr:row>39</xdr:row>
      <xdr:rowOff>88354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73131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127381</xdr:rowOff>
    </xdr:from>
    <xdr:to>
      <xdr:col>81</xdr:col>
      <xdr:colOff>101600</xdr:colOff>
      <xdr:row>39</xdr:row>
      <xdr:rowOff>57531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48658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135192</xdr:rowOff>
    </xdr:from>
    <xdr:to>
      <xdr:col>76</xdr:col>
      <xdr:colOff>165100</xdr:colOff>
      <xdr:row>39</xdr:row>
      <xdr:rowOff>65342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56469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94120</xdr:rowOff>
    </xdr:from>
    <xdr:to>
      <xdr:col>72</xdr:col>
      <xdr:colOff>38100</xdr:colOff>
      <xdr:row>39</xdr:row>
      <xdr:rowOff>24270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15397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150888</xdr:rowOff>
    </xdr:from>
    <xdr:to>
      <xdr:col>67</xdr:col>
      <xdr:colOff>101600</xdr:colOff>
      <xdr:row>39</xdr:row>
      <xdr:rowOff>81038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72165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8892</xdr:rowOff>
    </xdr:from>
    <xdr:to>
      <xdr:col>85</xdr:col>
      <xdr:colOff>127000</xdr:colOff>
      <xdr:row>57</xdr:row>
      <xdr:rowOff>15832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10092"/>
          <a:ext cx="838200" cy="1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15832</xdr:rowOff>
    </xdr:from>
    <xdr:to>
      <xdr:col>81</xdr:col>
      <xdr:colOff>50800</xdr:colOff>
      <xdr:row>58</xdr:row>
      <xdr:rowOff>56049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88482"/>
          <a:ext cx="889000" cy="2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170937</xdr:rowOff>
    </xdr:from>
    <xdr:to>
      <xdr:col>76</xdr:col>
      <xdr:colOff>114300</xdr:colOff>
      <xdr:row>58</xdr:row>
      <xdr:rowOff>56049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8914887"/>
          <a:ext cx="889000" cy="108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170937</xdr:rowOff>
    </xdr:from>
    <xdr:to>
      <xdr:col>71</xdr:col>
      <xdr:colOff>177800</xdr:colOff>
      <xdr:row>55</xdr:row>
      <xdr:rowOff>17644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8914887"/>
          <a:ext cx="889000" cy="5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129542</xdr:rowOff>
    </xdr:from>
    <xdr:to>
      <xdr:col>85</xdr:col>
      <xdr:colOff>177800</xdr:colOff>
      <xdr:row>56</xdr:row>
      <xdr:rowOff>59692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152419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136482</xdr:rowOff>
    </xdr:from>
    <xdr:to>
      <xdr:col>81</xdr:col>
      <xdr:colOff>101600</xdr:colOff>
      <xdr:row>57</xdr:row>
      <xdr:rowOff>66632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57759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5249</xdr:rowOff>
    </xdr:from>
    <xdr:to>
      <xdr:col>76</xdr:col>
      <xdr:colOff>165100</xdr:colOff>
      <xdr:row>58</xdr:row>
      <xdr:rowOff>106849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97976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120137</xdr:rowOff>
    </xdr:from>
    <xdr:to>
      <xdr:col>72</xdr:col>
      <xdr:colOff>38100</xdr:colOff>
      <xdr:row>52</xdr:row>
      <xdr:rowOff>50287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8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66814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138294</xdr:rowOff>
    </xdr:from>
    <xdr:to>
      <xdr:col>67</xdr:col>
      <xdr:colOff>101600</xdr:colOff>
      <xdr:row>55</xdr:row>
      <xdr:rowOff>68444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3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84971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1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130922</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04022"/>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139655</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7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139655</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27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137413</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80122</xdr:rowOff>
    </xdr:from>
    <xdr:to>
      <xdr:col>85</xdr:col>
      <xdr:colOff>177800</xdr:colOff>
      <xdr:row>79</xdr:row>
      <xdr:rowOff>10272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88855</xdr:rowOff>
    </xdr:from>
    <xdr:to>
      <xdr:col>76</xdr:col>
      <xdr:colOff>165100</xdr:colOff>
      <xdr:row>79</xdr:row>
      <xdr:rowOff>19005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10132</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86613</xdr:rowOff>
    </xdr:from>
    <xdr:to>
      <xdr:col>67</xdr:col>
      <xdr:colOff>101600</xdr:colOff>
      <xdr:row>79</xdr:row>
      <xdr:rowOff>16763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7890</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552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73368</xdr:rowOff>
    </xdr:from>
    <xdr:to>
      <xdr:col>85</xdr:col>
      <xdr:colOff>127000</xdr:colOff>
      <xdr:row>96</xdr:row>
      <xdr:rowOff>129857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32568"/>
          <a:ext cx="8382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73368</xdr:rowOff>
    </xdr:from>
    <xdr:to>
      <xdr:col>81</xdr:col>
      <xdr:colOff>50800</xdr:colOff>
      <xdr:row>96</xdr:row>
      <xdr:rowOff>89281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32568"/>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89281</xdr:rowOff>
    </xdr:from>
    <xdr:to>
      <xdr:col>76</xdr:col>
      <xdr:colOff>114300</xdr:colOff>
      <xdr:row>96</xdr:row>
      <xdr:rowOff>114554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4848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114554</xdr:rowOff>
    </xdr:from>
    <xdr:to>
      <xdr:col>71</xdr:col>
      <xdr:colOff>177800</xdr:colOff>
      <xdr:row>97</xdr:row>
      <xdr:rowOff>12040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3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79057</xdr:rowOff>
    </xdr:from>
    <xdr:to>
      <xdr:col>85</xdr:col>
      <xdr:colOff>177800</xdr:colOff>
      <xdr:row>97</xdr:row>
      <xdr:rowOff>9207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57484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22568</xdr:rowOff>
    </xdr:from>
    <xdr:to>
      <xdr:col>81</xdr:col>
      <xdr:colOff>101600</xdr:colOff>
      <xdr:row>96</xdr:row>
      <xdr:rowOff>124168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140695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38481</xdr:rowOff>
    </xdr:from>
    <xdr:to>
      <xdr:col>76</xdr:col>
      <xdr:colOff>165100</xdr:colOff>
      <xdr:row>96</xdr:row>
      <xdr:rowOff>140081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156608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63754</xdr:rowOff>
    </xdr:from>
    <xdr:to>
      <xdr:col>72</xdr:col>
      <xdr:colOff>38100</xdr:colOff>
      <xdr:row>96</xdr:row>
      <xdr:rowOff>165354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132690</xdr:rowOff>
    </xdr:from>
    <xdr:to>
      <xdr:col>67</xdr:col>
      <xdr:colOff>101600</xdr:colOff>
      <xdr:row>97</xdr:row>
      <xdr:rowOff>62840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211,926</a:t>
          </a:r>
          <a:r>
            <a:rPr kumimoji="1" lang="ja-JP" altLang="ja-JP" sz="1100">
              <a:solidFill>
                <a:schemeClr val="dk1"/>
              </a:solidFill>
              <a:effectLst/>
              <a:latin typeface="+mn-lt"/>
              <a:ea typeface="+mn-ea"/>
              <a:cs typeface="+mn-cs"/>
            </a:rPr>
            <a:t>円となっており、昨年と比べると減少したものの年々増加している。</a:t>
          </a:r>
          <a:r>
            <a:rPr kumimoji="1" lang="ja-JP" altLang="en-US" sz="1100">
              <a:solidFill>
                <a:schemeClr val="dk1"/>
              </a:solidFill>
              <a:effectLst/>
              <a:latin typeface="+mn-lt"/>
              <a:ea typeface="+mn-ea"/>
              <a:cs typeface="+mn-cs"/>
            </a:rPr>
            <a:t>電力・ガス・食料品等価格高騰重点支援給付金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増な</a:t>
          </a:r>
          <a:r>
            <a:rPr kumimoji="1" lang="ja-JP" altLang="ja-JP" sz="1100">
              <a:solidFill>
                <a:schemeClr val="dk1"/>
              </a:solidFill>
              <a:effectLst/>
              <a:latin typeface="+mn-lt"/>
              <a:ea typeface="+mn-ea"/>
              <a:cs typeface="+mn-cs"/>
            </a:rPr>
            <a:t>どが主な要因となっている。</a:t>
          </a:r>
          <a:endParaRPr lang="ja-JP" altLang="ja-JP" sz="1400">
            <a:effectLst/>
          </a:endParaRPr>
        </a:p>
        <a:p>
          <a:r>
            <a:rPr kumimoji="1" lang="ja-JP" altLang="ja-JP" sz="1100">
              <a:solidFill>
                <a:schemeClr val="tx1"/>
              </a:solidFill>
              <a:effectLst/>
              <a:latin typeface="+mn-lt"/>
              <a:ea typeface="+mn-ea"/>
              <a:cs typeface="+mn-cs"/>
            </a:rPr>
            <a:t>今後は合志楓の森小中学校建設事業（</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）による普通建設事業に伴う公債費の増加に加え、平成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年熊本地震の復旧・復興事業にかかる元利償還があることから、緊急性や住民のニーズを十分に考慮しながら事業内容の精査を行い、公債費の抑制を図る。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すべての会計において黒字決算となっているが、下水道事業は基準外繰入により収支を保っている。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また、下水道事業の繰入金は、料金改定により減少していく見込みである。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今年度の</a:t>
          </a:r>
          <a:r>
            <a:rPr kumimoji="1" lang="ja-JP" altLang="en-US" sz="1100">
              <a:solidFill>
                <a:schemeClr val="dk1"/>
              </a:solidFill>
              <a:effectLst/>
              <a:latin typeface="+mn-lt"/>
              <a:ea typeface="+mn-ea"/>
              <a:cs typeface="+mn-cs"/>
            </a:rPr>
            <a:t>減の</a:t>
          </a:r>
          <a:r>
            <a:rPr kumimoji="1" lang="ja-JP" altLang="ja-JP" sz="1100">
              <a:solidFill>
                <a:schemeClr val="dk1"/>
              </a:solidFill>
              <a:effectLst/>
              <a:latin typeface="+mn-lt"/>
              <a:ea typeface="+mn-ea"/>
              <a:cs typeface="+mn-cs"/>
            </a:rPr>
            <a:t>要因は、災害復旧事業などで借入れている起債の償還が満了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a:t>
          </a:r>
          <a:r>
            <a:rPr kumimoji="1" lang="ja-JP" altLang="en-US" sz="1100">
              <a:solidFill>
                <a:schemeClr val="dk1"/>
              </a:solidFill>
              <a:effectLst/>
              <a:latin typeface="+mn-lt"/>
              <a:ea typeface="+mn-ea"/>
              <a:cs typeface="+mn-cs"/>
            </a:rPr>
            <a:t>るものである。しかし、今後も</a:t>
          </a:r>
          <a:r>
            <a:rPr kumimoji="1" lang="ja-JP" altLang="ja-JP" sz="1100">
              <a:solidFill>
                <a:schemeClr val="dk1"/>
              </a:solidFill>
              <a:effectLst/>
              <a:latin typeface="+mn-lt"/>
              <a:ea typeface="+mn-ea"/>
              <a:cs typeface="+mn-cs"/>
            </a:rPr>
            <a:t>大規模な普通建設事業が計画されているため、市債発行については慎重に行い抑制に努める。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昨年と比較し一般会計等に係る地方債の現在高は減となっている。災害復旧事業などで借入れている起債の償還が満了したことによるものである。</a:t>
          </a:r>
          <a:endParaRPr lang="ja-JP" altLang="ja-JP" sz="1400">
            <a:effectLst/>
          </a:endParaRPr>
        </a:p>
        <a:p>
          <a:r>
            <a:rPr kumimoji="1" lang="ja-JP" altLang="ja-JP" sz="1100">
              <a:solidFill>
                <a:schemeClr val="dk1"/>
              </a:solidFill>
              <a:effectLst/>
              <a:latin typeface="+mn-lt"/>
              <a:ea typeface="+mn-ea"/>
              <a:cs typeface="+mn-cs"/>
            </a:rPr>
            <a:t>公営企業債等繰入見込額の減は、下水道事業会計の将来負担額の減が主な原因である。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将来負担比率は、これらの要因により、今年度は指標はないが、今後、組合等負担額の増、充当可能基金の減が予想されることから、より一層健全な財政運営に努める。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熊本地震復興基金を創設し、積み立てを行った。</a:t>
          </a:r>
          <a:endParaRPr lang="ja-JP" altLang="ja-JP" sz="1400">
            <a:effectLst/>
          </a:endParaRPr>
        </a:p>
        <a:p>
          <a:r>
            <a:rPr kumimoji="1" lang="ja-JP" altLang="ja-JP" sz="1100">
              <a:solidFill>
                <a:schemeClr val="dk1"/>
              </a:solidFill>
              <a:effectLst/>
              <a:latin typeface="+mn-lt"/>
              <a:ea typeface="+mn-ea"/>
              <a:cs typeface="+mn-cs"/>
            </a:rPr>
            <a:t>財政調整基金については、決算剰余金の増加や人口増等に伴う市税の増加により取崩額が減少したことから増となった。</a:t>
          </a:r>
          <a:endParaRPr lang="ja-JP" altLang="ja-JP" sz="1400">
            <a:effectLst/>
          </a:endParaRPr>
        </a:p>
        <a:p>
          <a:r>
            <a:rPr kumimoji="1" lang="ja-JP" altLang="ja-JP" sz="1100">
              <a:solidFill>
                <a:schemeClr val="dk1"/>
              </a:solidFill>
              <a:effectLst/>
              <a:latin typeface="+mn-lt"/>
              <a:ea typeface="+mn-ea"/>
              <a:cs typeface="+mn-cs"/>
            </a:rPr>
            <a:t>また、減債基金については、元利償還金の返済に充てるため取り崩したことで減とな</a:t>
          </a:r>
          <a:r>
            <a:rPr kumimoji="1" lang="ja-JP" altLang="en-US" sz="1100">
              <a:solidFill>
                <a:schemeClr val="dk1"/>
              </a:solidFill>
              <a:effectLst/>
              <a:latin typeface="+mn-lt"/>
              <a:ea typeface="+mn-ea"/>
              <a:cs typeface="+mn-cs"/>
            </a:rPr>
            <a:t>り、公共施設整備基金についても取り崩したため、</a:t>
          </a:r>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することとなった。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今後は、「公共施設整備基金」を公共施設の建設や維持管理・更新費用に活用する予定のため、基金残高は減となる予定である。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・公共施設整備基金は、公共施設の整備に要する経費の財源に充てるための基金。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・ふるさと創生基金は、市民が行う自主調査研究又は研修事業に参加するものの経費の一部を補助し、地域活性化、教育、福祉又は産業の振興を図るための基金。</a:t>
          </a:r>
          <a:endParaRPr lang="ja-JP" altLang="ja-JP" sz="1400">
            <a:effectLst/>
          </a:endParaRPr>
        </a:p>
        <a:p>
          <a:r>
            <a:rPr kumimoji="1" lang="ja-JP" altLang="ja-JP" sz="1100">
              <a:solidFill>
                <a:schemeClr val="dk1"/>
              </a:solidFill>
              <a:effectLst/>
              <a:latin typeface="+mn-lt"/>
              <a:ea typeface="+mn-ea"/>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lang="ja-JP" altLang="ja-JP" sz="1400">
            <a:effectLst/>
          </a:endParaRPr>
        </a:p>
        <a:p>
          <a:r>
            <a:rPr kumimoji="1" lang="ja-JP" altLang="ja-JP" sz="1100">
              <a:solidFill>
                <a:schemeClr val="dk1"/>
              </a:solidFill>
              <a:effectLst/>
              <a:latin typeface="+mn-lt"/>
              <a:ea typeface="+mn-ea"/>
              <a:cs typeface="+mn-cs"/>
            </a:rPr>
            <a:t>・水と土保全基金は、市のため池、農業用排水路等土地改良施設の多面的機能を適正に発揮させるための集落共同活動の強化に対する支援事業を行うための基金。	</a:t>
          </a:r>
          <a:endParaRPr lang="ja-JP" altLang="ja-JP" sz="1400">
            <a:effectLst/>
          </a:endParaRPr>
        </a:p>
        <a:p>
          <a:r>
            <a:rPr kumimoji="1" lang="ja-JP" altLang="ja-JP" sz="1100">
              <a:solidFill>
                <a:schemeClr val="dk1"/>
              </a:solidFill>
              <a:effectLst/>
              <a:latin typeface="+mn-lt"/>
              <a:ea typeface="+mn-ea"/>
              <a:cs typeface="+mn-cs"/>
            </a:rPr>
            <a:t>・環境整備基金は、</a:t>
          </a:r>
          <a:r>
            <a:rPr lang="ja-JP" altLang="en-US" sz="1100" b="0" i="0">
              <a:solidFill>
                <a:schemeClr val="dk1"/>
              </a:solidFill>
              <a:effectLst/>
              <a:latin typeface="+mn-lt"/>
              <a:ea typeface="+mn-ea"/>
              <a:cs typeface="+mn-cs"/>
            </a:rPr>
            <a:t>菊池広域連合廃棄物処理施設の周辺地域の環境整備に</a:t>
          </a:r>
          <a:r>
            <a:rPr kumimoji="1" lang="ja-JP" altLang="ja-JP" sz="1100">
              <a:solidFill>
                <a:schemeClr val="dk1"/>
              </a:solidFill>
              <a:effectLst/>
              <a:latin typeface="+mn-lt"/>
              <a:ea typeface="+mn-ea"/>
              <a:cs typeface="+mn-cs"/>
            </a:rPr>
            <a:t>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・森林環境譲与税基金は、国からの森林環境譲与税を財源とし、本市における森林整備及びその促進に要する資金に充てるための基金。</a:t>
          </a:r>
          <a:endParaRPr lang="ja-JP" altLang="ja-JP" sz="1400">
            <a:effectLst/>
          </a:endParaRPr>
        </a:p>
        <a:p>
          <a:r>
            <a:rPr kumimoji="1" lang="ja-JP" altLang="ja-JP" sz="1100">
              <a:solidFill>
                <a:schemeClr val="dk1"/>
              </a:solidFill>
              <a:effectLst/>
              <a:latin typeface="+mn-lt"/>
              <a:ea typeface="+mn-ea"/>
              <a:cs typeface="+mn-cs"/>
            </a:rPr>
            <a:t>・小中学校教育整備基金は、小中学校における教育環境の整備に要する経費に充てるための基金。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・熊本地震復興基金は、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年熊本地震による災害からの早期の復興を図るための基金。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基金については、</a:t>
          </a:r>
          <a:r>
            <a:rPr kumimoji="1" lang="ja-JP" altLang="en-US" sz="1100">
              <a:solidFill>
                <a:schemeClr val="dk1"/>
              </a:solidFill>
              <a:effectLst/>
              <a:latin typeface="+mn-lt"/>
              <a:ea typeface="+mn-ea"/>
              <a:cs typeface="+mn-cs"/>
            </a:rPr>
            <a:t>学校施設改修工事</a:t>
          </a:r>
          <a:r>
            <a:rPr kumimoji="1" lang="ja-JP" altLang="ja-JP" sz="1100">
              <a:solidFill>
                <a:schemeClr val="dk1"/>
              </a:solidFill>
              <a:effectLst/>
              <a:latin typeface="+mn-lt"/>
              <a:ea typeface="+mn-ea"/>
              <a:cs typeface="+mn-cs"/>
            </a:rPr>
            <a:t>に充てるため取り崩したことで減となった。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小中学校教育環境整備</a:t>
          </a:r>
          <a:r>
            <a:rPr kumimoji="1" lang="ja-JP" altLang="ja-JP" sz="1100">
              <a:solidFill>
                <a:schemeClr val="dk1"/>
              </a:solidFill>
              <a:effectLst/>
              <a:latin typeface="+mn-lt"/>
              <a:ea typeface="+mn-ea"/>
              <a:cs typeface="+mn-cs"/>
            </a:rPr>
            <a:t>基金は、今後の更新費用が必要となる予定のため今後も積立をしていく予定である。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決算剰余金の増加や人口増等に伴う市税の増加により取崩額が減少したことから増となった。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今後は、人口増や建設事業等により支出が増える見込であり、財政調整基金からの繰入れにより賄う必要があるため、基金残高は徐々に目減りしていく予定である。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地方債の償還に充てるため基金を取り崩ししたことにより減となった。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今後は、償還額が増える見込みであるため基金の活用を増やしていく予定である。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37" sqref="E37:S37"/>
    </sheetView>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c r="B2" s="176" t="s">
        <v>77</v>
      </c>
      <c r="C2" s="176"/>
      <c r="D2" s="177"/>
    </row>
    <row r="3" spans="1:119"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29235603</v>
      </c>
      <c r="BO4" s="358"/>
      <c r="BP4" s="358"/>
      <c r="BQ4" s="358"/>
      <c r="BR4" s="358"/>
      <c r="BS4" s="358"/>
      <c r="BT4" s="358"/>
      <c r="BU4" s="359"/>
      <c r="BV4" s="357">
        <v>29030890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9.6</v>
      </c>
      <c r="CU4" s="364"/>
      <c r="CV4" s="364"/>
      <c r="CW4" s="364"/>
      <c r="CX4" s="364"/>
      <c r="CY4" s="364"/>
      <c r="CZ4" s="364"/>
      <c r="DA4" s="365"/>
      <c r="DB4" s="363">
        <v>9.1</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27627279</v>
      </c>
      <c r="BO5" s="395"/>
      <c r="BP5" s="395"/>
      <c r="BQ5" s="395"/>
      <c r="BR5" s="395"/>
      <c r="BS5" s="395"/>
      <c r="BT5" s="395"/>
      <c r="BU5" s="396"/>
      <c r="BV5" s="394">
        <v>27411117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91.4</v>
      </c>
      <c r="CU5" s="392"/>
      <c r="CV5" s="392"/>
      <c r="CW5" s="392"/>
      <c r="CX5" s="392"/>
      <c r="CY5" s="392"/>
      <c r="CZ5" s="392"/>
      <c r="DA5" s="393"/>
      <c r="DB5" s="391">
        <v>83.4</v>
      </c>
      <c r="DC5" s="392"/>
      <c r="DD5" s="392"/>
      <c r="DE5" s="392"/>
      <c r="DF5" s="392"/>
      <c r="DG5" s="392"/>
      <c r="DH5" s="392"/>
      <c r="DI5" s="393"/>
    </row>
    <row r="6" spans="1:119"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1608324</v>
      </c>
      <c r="BO6" s="395"/>
      <c r="BP6" s="395"/>
      <c r="BQ6" s="395"/>
      <c r="BR6" s="395"/>
      <c r="BS6" s="395"/>
      <c r="BT6" s="395"/>
      <c r="BU6" s="396"/>
      <c r="BV6" s="394">
        <v>1619773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92.1</v>
      </c>
      <c r="CU6" s="432"/>
      <c r="CV6" s="432"/>
      <c r="CW6" s="432"/>
      <c r="CX6" s="432"/>
      <c r="CY6" s="432"/>
      <c r="CZ6" s="432"/>
      <c r="DA6" s="433"/>
      <c r="DB6" s="431">
        <v>85.3</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183648</v>
      </c>
      <c r="BO7" s="395"/>
      <c r="BP7" s="395"/>
      <c r="BQ7" s="395"/>
      <c r="BR7" s="395"/>
      <c r="BS7" s="395"/>
      <c r="BT7" s="395"/>
      <c r="BU7" s="396"/>
      <c r="BV7" s="394">
        <v>324816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14770948</v>
      </c>
      <c r="CU7" s="395"/>
      <c r="CV7" s="395"/>
      <c r="CW7" s="395"/>
      <c r="CX7" s="395"/>
      <c r="CY7" s="395"/>
      <c r="CZ7" s="395"/>
      <c r="DA7" s="396"/>
      <c r="DB7" s="394">
        <v>14202450</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1424676</v>
      </c>
      <c r="BO8" s="395"/>
      <c r="BP8" s="395"/>
      <c r="BQ8" s="395"/>
      <c r="BR8" s="395"/>
      <c r="BS8" s="395"/>
      <c r="BT8" s="395"/>
      <c r="BU8" s="396"/>
      <c r="BV8" s="394">
        <v>1294957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0.63</v>
      </c>
      <c r="CU8" s="435"/>
      <c r="CV8" s="435"/>
      <c r="CW8" s="435"/>
      <c r="CX8" s="435"/>
      <c r="CY8" s="435"/>
      <c r="CZ8" s="435"/>
      <c r="DA8" s="436"/>
      <c r="DB8" s="434">
        <v>0.64</v>
      </c>
      <c r="DC8" s="435"/>
      <c r="DD8" s="435"/>
      <c r="DE8" s="435"/>
      <c r="DF8" s="435"/>
      <c r="DG8" s="435"/>
      <c r="DH8" s="435"/>
      <c r="DI8" s="436"/>
    </row>
    <row r="9" spans="1:119" ht="18.75" customHeight="1" thickBot="1">
      <c r="A9" s="175"/>
      <c r="B9" s="388" t="s">
        <v>106</v>
      </c>
      <c r="C9" s="389"/>
      <c r="D9" s="389"/>
      <c r="E9" s="389"/>
      <c r="F9" s="389"/>
      <c r="G9" s="389"/>
      <c r="H9" s="389"/>
      <c r="I9" s="389"/>
      <c r="J9" s="389"/>
      <c r="K9" s="437"/>
      <c r="L9" s="438" t="s">
        <v>107</v>
      </c>
      <c r="M9" s="439"/>
      <c r="N9" s="439"/>
      <c r="O9" s="439"/>
      <c r="P9" s="439"/>
      <c r="Q9" s="440"/>
      <c r="R9" s="441">
        <v>61772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129719</v>
      </c>
      <c r="BO9" s="395"/>
      <c r="BP9" s="395"/>
      <c r="BQ9" s="395"/>
      <c r="BR9" s="395"/>
      <c r="BS9" s="395"/>
      <c r="BT9" s="395"/>
      <c r="BU9" s="396"/>
      <c r="BV9" s="394">
        <v>9033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11.4</v>
      </c>
      <c r="CU9" s="392"/>
      <c r="CV9" s="392"/>
      <c r="CW9" s="392"/>
      <c r="CX9" s="392"/>
      <c r="CY9" s="392"/>
      <c r="CZ9" s="392"/>
      <c r="DA9" s="393"/>
      <c r="DB9" s="391">
        <v>13.1</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112</v>
      </c>
      <c r="M10" s="424"/>
      <c r="N10" s="424"/>
      <c r="O10" s="424"/>
      <c r="P10" s="424"/>
      <c r="Q10" s="425"/>
      <c r="R10" s="445">
        <v>58370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654265</v>
      </c>
      <c r="BO10" s="395"/>
      <c r="BP10" s="395"/>
      <c r="BQ10" s="395"/>
      <c r="BR10" s="395"/>
      <c r="BS10" s="395"/>
      <c r="BT10" s="395"/>
      <c r="BU10" s="396"/>
      <c r="BV10" s="394">
        <v>654135</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c r="A12" s="175"/>
      <c r="B12" s="454" t="s">
        <v>122</v>
      </c>
      <c r="C12" s="455"/>
      <c r="D12" s="455"/>
      <c r="E12" s="455"/>
      <c r="F12" s="455"/>
      <c r="G12" s="455"/>
      <c r="H12" s="455"/>
      <c r="I12" s="455"/>
      <c r="J12" s="455"/>
      <c r="K12" s="456"/>
      <c r="L12" s="463" t="s">
        <v>123</v>
      </c>
      <c r="M12" s="464"/>
      <c r="N12" s="464"/>
      <c r="O12" s="464"/>
      <c r="P12" s="464"/>
      <c r="Q12" s="465"/>
      <c r="R12" s="466">
        <v>64751</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420094</v>
      </c>
      <c r="BO12" s="395"/>
      <c r="BP12" s="395"/>
      <c r="BQ12" s="395"/>
      <c r="BR12" s="395"/>
      <c r="BS12" s="395"/>
      <c r="BT12" s="395"/>
      <c r="BU12" s="396"/>
      <c r="BV12" s="394">
        <v>45291</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129</v>
      </c>
      <c r="N13" s="486"/>
      <c r="O13" s="486"/>
      <c r="P13" s="486"/>
      <c r="Q13" s="487"/>
      <c r="R13" s="478">
        <v>64177</v>
      </c>
      <c r="S13" s="479"/>
      <c r="T13" s="479"/>
      <c r="U13" s="479"/>
      <c r="V13" s="480"/>
      <c r="W13" s="410" t="s">
        <v>130</v>
      </c>
      <c r="X13" s="411"/>
      <c r="Y13" s="411"/>
      <c r="Z13" s="411"/>
      <c r="AA13" s="411"/>
      <c r="AB13" s="401"/>
      <c r="AC13" s="445">
        <v>1213</v>
      </c>
      <c r="AD13" s="446"/>
      <c r="AE13" s="446"/>
      <c r="AF13" s="446"/>
      <c r="AG13" s="488"/>
      <c r="AH13" s="445">
        <v>1383</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363890</v>
      </c>
      <c r="BO13" s="395"/>
      <c r="BP13" s="395"/>
      <c r="BQ13" s="395"/>
      <c r="BR13" s="395"/>
      <c r="BS13" s="395"/>
      <c r="BT13" s="395"/>
      <c r="BU13" s="396"/>
      <c r="BV13" s="394">
        <v>617877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7.1</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135</v>
      </c>
      <c r="M14" s="476"/>
      <c r="N14" s="476"/>
      <c r="O14" s="476"/>
      <c r="P14" s="476"/>
      <c r="Q14" s="477"/>
      <c r="R14" s="478">
        <v>64474</v>
      </c>
      <c r="S14" s="479"/>
      <c r="T14" s="479"/>
      <c r="U14" s="479"/>
      <c r="V14" s="480"/>
      <c r="W14" s="384"/>
      <c r="X14" s="385"/>
      <c r="Y14" s="385"/>
      <c r="Z14" s="385"/>
      <c r="AA14" s="385"/>
      <c r="AB14" s="374"/>
      <c r="AC14" s="481">
        <v>4.4000000000000004</v>
      </c>
      <c r="AD14" s="482"/>
      <c r="AE14" s="482"/>
      <c r="AF14" s="482"/>
      <c r="AG14" s="483"/>
      <c r="AH14" s="481">
        <v>5.3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129</v>
      </c>
      <c r="N15" s="486"/>
      <c r="O15" s="486"/>
      <c r="P15" s="486"/>
      <c r="Q15" s="487"/>
      <c r="R15" s="478">
        <v>64059</v>
      </c>
      <c r="S15" s="479"/>
      <c r="T15" s="479"/>
      <c r="U15" s="479"/>
      <c r="V15" s="480"/>
      <c r="W15" s="410" t="s">
        <v>137</v>
      </c>
      <c r="X15" s="411"/>
      <c r="Y15" s="411"/>
      <c r="Z15" s="411"/>
      <c r="AA15" s="411"/>
      <c r="AB15" s="401"/>
      <c r="AC15" s="445">
        <v>7488</v>
      </c>
      <c r="AD15" s="446"/>
      <c r="AE15" s="446"/>
      <c r="AF15" s="446"/>
      <c r="AG15" s="488"/>
      <c r="AH15" s="445">
        <v>6950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8264266</v>
      </c>
      <c r="BO15" s="358"/>
      <c r="BP15" s="358"/>
      <c r="BQ15" s="358"/>
      <c r="BR15" s="358"/>
      <c r="BS15" s="358"/>
      <c r="BT15" s="358"/>
      <c r="BU15" s="359"/>
      <c r="BV15" s="357">
        <v>7323262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27.1</v>
      </c>
      <c r="AD16" s="482"/>
      <c r="AE16" s="482"/>
      <c r="AF16" s="482"/>
      <c r="AG16" s="483"/>
      <c r="AH16" s="481">
        <v>26.6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12430666</v>
      </c>
      <c r="BO16" s="395"/>
      <c r="BP16" s="395"/>
      <c r="BQ16" s="395"/>
      <c r="BR16" s="395"/>
      <c r="BS16" s="395"/>
      <c r="BT16" s="395"/>
      <c r="BU16" s="396"/>
      <c r="BV16" s="394">
        <v>11945595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18934</v>
      </c>
      <c r="AD17" s="446"/>
      <c r="AE17" s="446"/>
      <c r="AF17" s="446"/>
      <c r="AG17" s="488"/>
      <c r="AH17" s="445">
        <v>17798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10469849</v>
      </c>
      <c r="BO17" s="395"/>
      <c r="BP17" s="395"/>
      <c r="BQ17" s="395"/>
      <c r="BR17" s="395"/>
      <c r="BS17" s="395"/>
      <c r="BT17" s="395"/>
      <c r="BU17" s="396"/>
      <c r="BV17" s="394">
        <v>9239527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147</v>
      </c>
      <c r="C18" s="437"/>
      <c r="D18" s="437"/>
      <c r="E18" s="517"/>
      <c r="F18" s="517"/>
      <c r="G18" s="517"/>
      <c r="H18" s="517"/>
      <c r="I18" s="517"/>
      <c r="J18" s="517"/>
      <c r="K18" s="517"/>
      <c r="L18" s="518">
        <v>53.19</v>
      </c>
      <c r="M18" s="518"/>
      <c r="N18" s="518"/>
      <c r="O18" s="518"/>
      <c r="P18" s="518"/>
      <c r="Q18" s="518"/>
      <c r="R18" s="519"/>
      <c r="S18" s="519"/>
      <c r="T18" s="519"/>
      <c r="U18" s="519"/>
      <c r="V18" s="520"/>
      <c r="W18" s="412"/>
      <c r="X18" s="413"/>
      <c r="Y18" s="413"/>
      <c r="Z18" s="413"/>
      <c r="AA18" s="413"/>
      <c r="AB18" s="404"/>
      <c r="AC18" s="521">
        <v>68.5</v>
      </c>
      <c r="AD18" s="522"/>
      <c r="AE18" s="522"/>
      <c r="AF18" s="522"/>
      <c r="AG18" s="523"/>
      <c r="AH18" s="521">
        <v>68.099999999999994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13023733</v>
      </c>
      <c r="BO18" s="395"/>
      <c r="BP18" s="395"/>
      <c r="BQ18" s="395"/>
      <c r="BR18" s="395"/>
      <c r="BS18" s="395"/>
      <c r="BT18" s="395"/>
      <c r="BU18" s="396"/>
      <c r="BV18" s="394">
        <v>12632085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149</v>
      </c>
      <c r="C19" s="437"/>
      <c r="D19" s="437"/>
      <c r="E19" s="517"/>
      <c r="F19" s="517"/>
      <c r="G19" s="517"/>
      <c r="H19" s="517"/>
      <c r="I19" s="517"/>
      <c r="J19" s="517"/>
      <c r="K19" s="517"/>
      <c r="L19" s="525">
        <v>1161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18644467</v>
      </c>
      <c r="BO19" s="395"/>
      <c r="BP19" s="395"/>
      <c r="BQ19" s="395"/>
      <c r="BR19" s="395"/>
      <c r="BS19" s="395"/>
      <c r="BT19" s="395"/>
      <c r="BU19" s="396"/>
      <c r="BV19" s="394">
        <v>18426133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151</v>
      </c>
      <c r="C20" s="437"/>
      <c r="D20" s="437"/>
      <c r="E20" s="517"/>
      <c r="F20" s="517"/>
      <c r="G20" s="517"/>
      <c r="H20" s="517"/>
      <c r="I20" s="517"/>
      <c r="J20" s="517"/>
      <c r="K20" s="517"/>
      <c r="L20" s="525">
        <v>22283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20077609</v>
      </c>
      <c r="BO22" s="358"/>
      <c r="BP22" s="358"/>
      <c r="BQ22" s="358"/>
      <c r="BR22" s="358"/>
      <c r="BS22" s="358"/>
      <c r="BT22" s="358"/>
      <c r="BU22" s="359"/>
      <c r="BV22" s="357">
        <v>20960389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12567163</v>
      </c>
      <c r="BO23" s="395"/>
      <c r="BP23" s="395"/>
      <c r="BQ23" s="395"/>
      <c r="BR23" s="395"/>
      <c r="BS23" s="395"/>
      <c r="BT23" s="395"/>
      <c r="BU23" s="396"/>
      <c r="BV23" s="394">
        <v>12473745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8250</v>
      </c>
      <c r="R24" s="446"/>
      <c r="S24" s="446"/>
      <c r="T24" s="446"/>
      <c r="U24" s="446"/>
      <c r="V24" s="488"/>
      <c r="W24" s="540"/>
      <c r="X24" s="541"/>
      <c r="Y24" s="542"/>
      <c r="Z24" s="444" t="s">
        <v>162</v>
      </c>
      <c r="AA24" s="424"/>
      <c r="AB24" s="424"/>
      <c r="AC24" s="424"/>
      <c r="AD24" s="424"/>
      <c r="AE24" s="424"/>
      <c r="AF24" s="424"/>
      <c r="AG24" s="425"/>
      <c r="AH24" s="445">
        <v>313</v>
      </c>
      <c r="AI24" s="446"/>
      <c r="AJ24" s="446"/>
      <c r="AK24" s="446"/>
      <c r="AL24" s="488"/>
      <c r="AM24" s="445">
        <v>923037</v>
      </c>
      <c r="AN24" s="446"/>
      <c r="AO24" s="446"/>
      <c r="AP24" s="446"/>
      <c r="AQ24" s="446"/>
      <c r="AR24" s="488"/>
      <c r="AS24" s="445">
        <v>2949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13771701</v>
      </c>
      <c r="BO24" s="395"/>
      <c r="BP24" s="395"/>
      <c r="BQ24" s="395"/>
      <c r="BR24" s="395"/>
      <c r="BS24" s="395"/>
      <c r="BT24" s="395"/>
      <c r="BU24" s="396"/>
      <c r="BV24" s="394">
        <v>13922912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6340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10677043</v>
      </c>
      <c r="BO25" s="358"/>
      <c r="BP25" s="358"/>
      <c r="BQ25" s="358"/>
      <c r="BR25" s="358"/>
      <c r="BS25" s="358"/>
      <c r="BT25" s="358"/>
      <c r="BU25" s="359"/>
      <c r="BV25" s="357">
        <v>10332546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5650</v>
      </c>
      <c r="R26" s="446"/>
      <c r="S26" s="446"/>
      <c r="T26" s="446"/>
      <c r="U26" s="446"/>
      <c r="V26" s="488"/>
      <c r="W26" s="540"/>
      <c r="X26" s="541"/>
      <c r="Y26" s="542"/>
      <c r="Z26" s="444" t="s">
        <v>168</v>
      </c>
      <c r="AA26" s="546"/>
      <c r="AB26" s="546"/>
      <c r="AC26" s="546"/>
      <c r="AD26" s="546"/>
      <c r="AE26" s="546"/>
      <c r="AF26" s="546"/>
      <c r="AG26" s="547"/>
      <c r="AH26" s="445">
        <v>17</v>
      </c>
      <c r="AI26" s="446"/>
      <c r="AJ26" s="446"/>
      <c r="AK26" s="446"/>
      <c r="AL26" s="488"/>
      <c r="AM26" s="445">
        <v>58055</v>
      </c>
      <c r="AN26" s="446"/>
      <c r="AO26" s="446"/>
      <c r="AP26" s="446"/>
      <c r="AQ26" s="446"/>
      <c r="AR26" s="488"/>
      <c r="AS26" s="445">
        <v>3415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4400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760000</v>
      </c>
      <c r="BO27" s="514"/>
      <c r="BP27" s="514"/>
      <c r="BQ27" s="514"/>
      <c r="BR27" s="514"/>
      <c r="BS27" s="514"/>
      <c r="BT27" s="514"/>
      <c r="BU27" s="515"/>
      <c r="BV27" s="513">
        <v>760000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3900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4303414</v>
      </c>
      <c r="BO28" s="358"/>
      <c r="BP28" s="358"/>
      <c r="BQ28" s="358"/>
      <c r="BR28" s="358"/>
      <c r="BS28" s="358"/>
      <c r="BT28" s="358"/>
      <c r="BU28" s="359"/>
      <c r="BV28" s="357">
        <v>4069243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17</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313</v>
      </c>
      <c r="AI29" s="446"/>
      <c r="AJ29" s="446"/>
      <c r="AK29" s="446"/>
      <c r="AL29" s="488"/>
      <c r="AM29" s="445">
        <v>923037</v>
      </c>
      <c r="AN29" s="446"/>
      <c r="AO29" s="446"/>
      <c r="AP29" s="446"/>
      <c r="AQ29" s="446"/>
      <c r="AR29" s="488"/>
      <c r="AS29" s="445">
        <v>2949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611724</v>
      </c>
      <c r="BO29" s="395"/>
      <c r="BP29" s="395"/>
      <c r="BQ29" s="395"/>
      <c r="BR29" s="395"/>
      <c r="BS29" s="395"/>
      <c r="BT29" s="395"/>
      <c r="BU29" s="396"/>
      <c r="BV29" s="394">
        <v>789891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3086895</v>
      </c>
      <c r="BO30" s="514"/>
      <c r="BP30" s="514"/>
      <c r="BQ30" s="514"/>
      <c r="BR30" s="514"/>
      <c r="BS30" s="514"/>
      <c r="BT30" s="514"/>
      <c r="BU30" s="515"/>
      <c r="BV30" s="513">
        <v>3428122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工業団地整備事業特別会計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熊本県市町村総合事務組合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f>IF(E35="","",C34+1)</f>
        <v>2</v>
      </c>
      <c r="D35" s="584"/>
      <c r="E35" s="585" t="str">
        <f>IF('各会計、関係団体の財政状況及び健全化判断比率'!B8="","",'各会計、関係団体の財政状況及び健全化判断比率'!B8)</f>
        <v>用地先行取得事業特別会計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工業用水道事業会計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菊池養生園保健組合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菊池広域連合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熊本県後期高齢者医療広域連合(一般会計)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熊本県後期高齢者医療広域連合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LKXKLihHw64QKsLjxlS9a7i29XJH8T60ryRWXS+AWbwV5P3bL3VBXIpG+I1/D0S4hN4QIN9jOWSxMZOoYWotOA==" saltValue="CxomJI64SQIzR7RaA9fe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S10" workbookViewId="0">
      <selection activeCell="B37" sqref="B37:Y37"/>
    </sheetView>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215</v>
      </c>
      <c r="C5" s="597"/>
      <c r="D5" s="597"/>
      <c r="E5" s="597"/>
      <c r="F5" s="597"/>
      <c r="G5" s="597"/>
      <c r="H5" s="597"/>
      <c r="I5" s="597"/>
      <c r="J5" s="597"/>
      <c r="K5" s="597"/>
      <c r="L5" s="597"/>
      <c r="M5" s="597"/>
      <c r="N5" s="597"/>
      <c r="O5" s="597"/>
      <c r="P5" s="597"/>
      <c r="Q5" s="598"/>
      <c r="R5" s="599">
        <v>7984885</v>
      </c>
      <c r="S5" s="600"/>
      <c r="T5" s="600"/>
      <c r="U5" s="600"/>
      <c r="V5" s="600"/>
      <c r="W5" s="600"/>
      <c r="X5" s="600"/>
      <c r="Y5" s="601"/>
      <c r="Z5" s="602">
        <v>27.3</v>
      </c>
      <c r="AA5" s="602"/>
      <c r="AB5" s="602"/>
      <c r="AC5" s="602"/>
      <c r="AD5" s="603">
        <v>7984885</v>
      </c>
      <c r="AE5" s="603"/>
      <c r="AF5" s="603"/>
      <c r="AG5" s="603"/>
      <c r="AH5" s="603"/>
      <c r="AI5" s="603"/>
      <c r="AJ5" s="603"/>
      <c r="AK5" s="603"/>
      <c r="AL5" s="604">
        <v>56.5</v>
      </c>
      <c r="AM5" s="605"/>
      <c r="AN5" s="605"/>
      <c r="AO5" s="606"/>
      <c r="AP5" s="596" t="s">
        <v>216</v>
      </c>
      <c r="AQ5" s="597"/>
      <c r="AR5" s="597"/>
      <c r="AS5" s="597"/>
      <c r="AT5" s="597"/>
      <c r="AU5" s="597"/>
      <c r="AV5" s="597"/>
      <c r="AW5" s="597"/>
      <c r="AX5" s="597"/>
      <c r="AY5" s="597"/>
      <c r="AZ5" s="597"/>
      <c r="BA5" s="597"/>
      <c r="BB5" s="597"/>
      <c r="BC5" s="597"/>
      <c r="BD5" s="597"/>
      <c r="BE5" s="597"/>
      <c r="BF5" s="598"/>
      <c r="BG5" s="610">
        <v>7984885</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c r="B6" s="607" t="s">
        <v>220</v>
      </c>
      <c r="C6" s="608"/>
      <c r="D6" s="608"/>
      <c r="E6" s="608"/>
      <c r="F6" s="608"/>
      <c r="G6" s="608"/>
      <c r="H6" s="608"/>
      <c r="I6" s="608"/>
      <c r="J6" s="608"/>
      <c r="K6" s="608"/>
      <c r="L6" s="608"/>
      <c r="M6" s="608"/>
      <c r="N6" s="608"/>
      <c r="O6" s="608"/>
      <c r="P6" s="608"/>
      <c r="Q6" s="609"/>
      <c r="R6" s="610">
        <v>180023</v>
      </c>
      <c r="S6" s="611"/>
      <c r="T6" s="611"/>
      <c r="U6" s="611"/>
      <c r="V6" s="611"/>
      <c r="W6" s="611"/>
      <c r="X6" s="611"/>
      <c r="Y6" s="612"/>
      <c r="Z6" s="613">
        <v>0.6</v>
      </c>
      <c r="AA6" s="613"/>
      <c r="AB6" s="613"/>
      <c r="AC6" s="613"/>
      <c r="AD6" s="614">
        <v>180023</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7984885</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195918</v>
      </c>
      <c r="CS6" s="611"/>
      <c r="CT6" s="611"/>
      <c r="CU6" s="611"/>
      <c r="CV6" s="611"/>
      <c r="CW6" s="611"/>
      <c r="CX6" s="611"/>
      <c r="CY6" s="612"/>
      <c r="CZ6" s="604">
        <v>0.7</v>
      </c>
      <c r="DA6" s="605"/>
      <c r="DB6" s="605"/>
      <c r="DC6" s="621"/>
      <c r="DD6" s="619">
        <v>5709</v>
      </c>
      <c r="DE6" s="611"/>
      <c r="DF6" s="611"/>
      <c r="DG6" s="611"/>
      <c r="DH6" s="611"/>
      <c r="DI6" s="611"/>
      <c r="DJ6" s="611"/>
      <c r="DK6" s="611"/>
      <c r="DL6" s="611"/>
      <c r="DM6" s="611"/>
      <c r="DN6" s="611"/>
      <c r="DO6" s="611"/>
      <c r="DP6" s="612"/>
      <c r="DQ6" s="619">
        <v>195918</v>
      </c>
      <c r="DR6" s="611"/>
      <c r="DS6" s="611"/>
      <c r="DT6" s="611"/>
      <c r="DU6" s="611"/>
      <c r="DV6" s="611"/>
      <c r="DW6" s="611"/>
      <c r="DX6" s="611"/>
      <c r="DY6" s="611"/>
      <c r="DZ6" s="611"/>
      <c r="EA6" s="611"/>
      <c r="EB6" s="611"/>
      <c r="EC6" s="620"/>
    </row>
    <row r="7" spans="2:143" ht="11.25" customHeight="1">
      <c r="B7" s="607" t="s">
        <v>223</v>
      </c>
      <c r="C7" s="608"/>
      <c r="D7" s="608"/>
      <c r="E7" s="608"/>
      <c r="F7" s="608"/>
      <c r="G7" s="608"/>
      <c r="H7" s="608"/>
      <c r="I7" s="608"/>
      <c r="J7" s="608"/>
      <c r="K7" s="608"/>
      <c r="L7" s="608"/>
      <c r="M7" s="608"/>
      <c r="N7" s="608"/>
      <c r="O7" s="608"/>
      <c r="P7" s="608"/>
      <c r="Q7" s="609"/>
      <c r="R7" s="610">
        <v>1711</v>
      </c>
      <c r="S7" s="611"/>
      <c r="T7" s="611"/>
      <c r="U7" s="611"/>
      <c r="V7" s="611"/>
      <c r="W7" s="611"/>
      <c r="X7" s="611"/>
      <c r="Y7" s="612"/>
      <c r="Z7" s="613">
        <v>0</v>
      </c>
      <c r="AA7" s="613"/>
      <c r="AB7" s="613"/>
      <c r="AC7" s="613"/>
      <c r="AD7" s="614">
        <v>1711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4182784</v>
      </c>
      <c r="BH7" s="611"/>
      <c r="BI7" s="611"/>
      <c r="BJ7" s="611"/>
      <c r="BK7" s="611"/>
      <c r="BL7" s="611"/>
      <c r="BM7" s="611"/>
      <c r="BN7" s="612"/>
      <c r="BO7" s="613">
        <v>52.4</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2866419</v>
      </c>
      <c r="CS7" s="611"/>
      <c r="CT7" s="611"/>
      <c r="CU7" s="611"/>
      <c r="CV7" s="611"/>
      <c r="CW7" s="611"/>
      <c r="CX7" s="611"/>
      <c r="CY7" s="612"/>
      <c r="CZ7" s="613">
        <v>10.4</v>
      </c>
      <c r="DA7" s="613"/>
      <c r="DB7" s="613"/>
      <c r="DC7" s="613"/>
      <c r="DD7" s="619">
        <v>22196</v>
      </c>
      <c r="DE7" s="611"/>
      <c r="DF7" s="611"/>
      <c r="DG7" s="611"/>
      <c r="DH7" s="611"/>
      <c r="DI7" s="611"/>
      <c r="DJ7" s="611"/>
      <c r="DK7" s="611"/>
      <c r="DL7" s="611"/>
      <c r="DM7" s="611"/>
      <c r="DN7" s="611"/>
      <c r="DO7" s="611"/>
      <c r="DP7" s="612"/>
      <c r="DQ7" s="619">
        <v>2563179</v>
      </c>
      <c r="DR7" s="611"/>
      <c r="DS7" s="611"/>
      <c r="DT7" s="611"/>
      <c r="DU7" s="611"/>
      <c r="DV7" s="611"/>
      <c r="DW7" s="611"/>
      <c r="DX7" s="611"/>
      <c r="DY7" s="611"/>
      <c r="DZ7" s="611"/>
      <c r="EA7" s="611"/>
      <c r="EB7" s="611"/>
      <c r="EC7" s="620"/>
    </row>
    <row r="8" spans="2:143" ht="11.25" customHeight="1">
      <c r="B8" s="607" t="s">
        <v>226</v>
      </c>
      <c r="C8" s="608"/>
      <c r="D8" s="608"/>
      <c r="E8" s="608"/>
      <c r="F8" s="608"/>
      <c r="G8" s="608"/>
      <c r="H8" s="608"/>
      <c r="I8" s="608"/>
      <c r="J8" s="608"/>
      <c r="K8" s="608"/>
      <c r="L8" s="608"/>
      <c r="M8" s="608"/>
      <c r="N8" s="608"/>
      <c r="O8" s="608"/>
      <c r="P8" s="608"/>
      <c r="Q8" s="609"/>
      <c r="R8" s="610">
        <v>26021</v>
      </c>
      <c r="S8" s="611"/>
      <c r="T8" s="611"/>
      <c r="U8" s="611"/>
      <c r="V8" s="611"/>
      <c r="W8" s="611"/>
      <c r="X8" s="611"/>
      <c r="Y8" s="612"/>
      <c r="Z8" s="613">
        <v>0.1</v>
      </c>
      <c r="AA8" s="613"/>
      <c r="AB8" s="613"/>
      <c r="AC8" s="613"/>
      <c r="AD8" s="614">
        <v>26021</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110438</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13722389</v>
      </c>
      <c r="CS8" s="611"/>
      <c r="CT8" s="611"/>
      <c r="CU8" s="611"/>
      <c r="CV8" s="611"/>
      <c r="CW8" s="611"/>
      <c r="CX8" s="611"/>
      <c r="CY8" s="612"/>
      <c r="CZ8" s="613">
        <v>49.7</v>
      </c>
      <c r="DA8" s="613"/>
      <c r="DB8" s="613"/>
      <c r="DC8" s="613"/>
      <c r="DD8" s="619">
        <v>270445</v>
      </c>
      <c r="DE8" s="611"/>
      <c r="DF8" s="611"/>
      <c r="DG8" s="611"/>
      <c r="DH8" s="611"/>
      <c r="DI8" s="611"/>
      <c r="DJ8" s="611"/>
      <c r="DK8" s="611"/>
      <c r="DL8" s="611"/>
      <c r="DM8" s="611"/>
      <c r="DN8" s="611"/>
      <c r="DO8" s="611"/>
      <c r="DP8" s="612"/>
      <c r="DQ8" s="619">
        <v>5965441</v>
      </c>
      <c r="DR8" s="611"/>
      <c r="DS8" s="611"/>
      <c r="DT8" s="611"/>
      <c r="DU8" s="611"/>
      <c r="DV8" s="611"/>
      <c r="DW8" s="611"/>
      <c r="DX8" s="611"/>
      <c r="DY8" s="611"/>
      <c r="DZ8" s="611"/>
      <c r="EA8" s="611"/>
      <c r="EB8" s="611"/>
      <c r="EC8" s="620"/>
    </row>
    <row r="9" spans="2:143" ht="11.25" customHeight="1">
      <c r="B9" s="607" t="s">
        <v>229</v>
      </c>
      <c r="C9" s="608"/>
      <c r="D9" s="608"/>
      <c r="E9" s="608"/>
      <c r="F9" s="608"/>
      <c r="G9" s="608"/>
      <c r="H9" s="608"/>
      <c r="I9" s="608"/>
      <c r="J9" s="608"/>
      <c r="K9" s="608"/>
      <c r="L9" s="608"/>
      <c r="M9" s="608"/>
      <c r="N9" s="608"/>
      <c r="O9" s="608"/>
      <c r="P9" s="608"/>
      <c r="Q9" s="609"/>
      <c r="R9" s="610">
        <v>26740</v>
      </c>
      <c r="S9" s="611"/>
      <c r="T9" s="611"/>
      <c r="U9" s="611"/>
      <c r="V9" s="611"/>
      <c r="W9" s="611"/>
      <c r="X9" s="611"/>
      <c r="Y9" s="612"/>
      <c r="Z9" s="613">
        <v>0.1</v>
      </c>
      <c r="AA9" s="613"/>
      <c r="AB9" s="613"/>
      <c r="AC9" s="613"/>
      <c r="AD9" s="614">
        <v>26740</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3023889</v>
      </c>
      <c r="BH9" s="611"/>
      <c r="BI9" s="611"/>
      <c r="BJ9" s="611"/>
      <c r="BK9" s="611"/>
      <c r="BL9" s="611"/>
      <c r="BM9" s="611"/>
      <c r="BN9" s="612"/>
      <c r="BO9" s="613">
        <v>37.9</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1495185</v>
      </c>
      <c r="CS9" s="611"/>
      <c r="CT9" s="611"/>
      <c r="CU9" s="611"/>
      <c r="CV9" s="611"/>
      <c r="CW9" s="611"/>
      <c r="CX9" s="611"/>
      <c r="CY9" s="612"/>
      <c r="CZ9" s="613">
        <v>5.4</v>
      </c>
      <c r="DA9" s="613"/>
      <c r="DB9" s="613"/>
      <c r="DC9" s="613"/>
      <c r="DD9" s="619" t="s">
        <v>121</v>
      </c>
      <c r="DE9" s="611"/>
      <c r="DF9" s="611"/>
      <c r="DG9" s="611"/>
      <c r="DH9" s="611"/>
      <c r="DI9" s="611"/>
      <c r="DJ9" s="611"/>
      <c r="DK9" s="611"/>
      <c r="DL9" s="611"/>
      <c r="DM9" s="611"/>
      <c r="DN9" s="611"/>
      <c r="DO9" s="611"/>
      <c r="DP9" s="612"/>
      <c r="DQ9" s="619">
        <v>1265939</v>
      </c>
      <c r="DR9" s="611"/>
      <c r="DS9" s="611"/>
      <c r="DT9" s="611"/>
      <c r="DU9" s="611"/>
      <c r="DV9" s="611"/>
      <c r="DW9" s="611"/>
      <c r="DX9" s="611"/>
      <c r="DY9" s="611"/>
      <c r="DZ9" s="611"/>
      <c r="EA9" s="611"/>
      <c r="EB9" s="611"/>
      <c r="EC9" s="620"/>
    </row>
    <row r="10" spans="2:143" ht="11.25" customHeight="1">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126092</v>
      </c>
      <c r="BH10" s="611"/>
      <c r="BI10" s="611"/>
      <c r="BJ10" s="611"/>
      <c r="BK10" s="611"/>
      <c r="BL10" s="611"/>
      <c r="BM10" s="611"/>
      <c r="BN10" s="612"/>
      <c r="BO10" s="613">
        <v>1.6</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c r="B11" s="607" t="s">
        <v>235</v>
      </c>
      <c r="C11" s="608"/>
      <c r="D11" s="608"/>
      <c r="E11" s="608"/>
      <c r="F11" s="608"/>
      <c r="G11" s="608"/>
      <c r="H11" s="608"/>
      <c r="I11" s="608"/>
      <c r="J11" s="608"/>
      <c r="K11" s="608"/>
      <c r="L11" s="608"/>
      <c r="M11" s="608"/>
      <c r="N11" s="608"/>
      <c r="O11" s="608"/>
      <c r="P11" s="608"/>
      <c r="Q11" s="609"/>
      <c r="R11" s="610">
        <v>1450549</v>
      </c>
      <c r="S11" s="611"/>
      <c r="T11" s="611"/>
      <c r="U11" s="611"/>
      <c r="V11" s="611"/>
      <c r="W11" s="611"/>
      <c r="X11" s="611"/>
      <c r="Y11" s="612"/>
      <c r="Z11" s="615">
        <v>5</v>
      </c>
      <c r="AA11" s="616"/>
      <c r="AB11" s="616"/>
      <c r="AC11" s="622"/>
      <c r="AD11" s="619">
        <v>1450549</v>
      </c>
      <c r="AE11" s="611"/>
      <c r="AF11" s="611"/>
      <c r="AG11" s="611"/>
      <c r="AH11" s="611"/>
      <c r="AI11" s="611"/>
      <c r="AJ11" s="611"/>
      <c r="AK11" s="612"/>
      <c r="AL11" s="615">
        <v>10.3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922365</v>
      </c>
      <c r="BH11" s="611"/>
      <c r="BI11" s="611"/>
      <c r="BJ11" s="611"/>
      <c r="BK11" s="611"/>
      <c r="BL11" s="611"/>
      <c r="BM11" s="611"/>
      <c r="BN11" s="612"/>
      <c r="BO11" s="613">
        <v>11.6</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338048</v>
      </c>
      <c r="CS11" s="611"/>
      <c r="CT11" s="611"/>
      <c r="CU11" s="611"/>
      <c r="CV11" s="611"/>
      <c r="CW11" s="611"/>
      <c r="CX11" s="611"/>
      <c r="CY11" s="612"/>
      <c r="CZ11" s="613">
        <v>1.2</v>
      </c>
      <c r="DA11" s="613"/>
      <c r="DB11" s="613"/>
      <c r="DC11" s="613"/>
      <c r="DD11" s="619">
        <v>22632</v>
      </c>
      <c r="DE11" s="611"/>
      <c r="DF11" s="611"/>
      <c r="DG11" s="611"/>
      <c r="DH11" s="611"/>
      <c r="DI11" s="611"/>
      <c r="DJ11" s="611"/>
      <c r="DK11" s="611"/>
      <c r="DL11" s="611"/>
      <c r="DM11" s="611"/>
      <c r="DN11" s="611"/>
      <c r="DO11" s="611"/>
      <c r="DP11" s="612"/>
      <c r="DQ11" s="619">
        <v>210368</v>
      </c>
      <c r="DR11" s="611"/>
      <c r="DS11" s="611"/>
      <c r="DT11" s="611"/>
      <c r="DU11" s="611"/>
      <c r="DV11" s="611"/>
      <c r="DW11" s="611"/>
      <c r="DX11" s="611"/>
      <c r="DY11" s="611"/>
      <c r="DZ11" s="611"/>
      <c r="EA11" s="611"/>
      <c r="EB11" s="611"/>
      <c r="EC11" s="620"/>
    </row>
    <row r="12" spans="2:143" ht="11.25" customHeight="1">
      <c r="B12" s="607" t="s">
        <v>238</v>
      </c>
      <c r="C12" s="608"/>
      <c r="D12" s="608"/>
      <c r="E12" s="608"/>
      <c r="F12" s="608"/>
      <c r="G12" s="608"/>
      <c r="H12" s="608"/>
      <c r="I12" s="608"/>
      <c r="J12" s="608"/>
      <c r="K12" s="608"/>
      <c r="L12" s="608"/>
      <c r="M12" s="608"/>
      <c r="N12" s="608"/>
      <c r="O12" s="608"/>
      <c r="P12" s="608"/>
      <c r="Q12" s="609"/>
      <c r="R12" s="610">
        <v>8053</v>
      </c>
      <c r="S12" s="611"/>
      <c r="T12" s="611"/>
      <c r="U12" s="611"/>
      <c r="V12" s="611"/>
      <c r="W12" s="611"/>
      <c r="X12" s="611"/>
      <c r="Y12" s="612"/>
      <c r="Z12" s="613">
        <v>0</v>
      </c>
      <c r="AA12" s="613"/>
      <c r="AB12" s="613"/>
      <c r="AC12" s="613"/>
      <c r="AD12" s="614">
        <v>8053</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3171932</v>
      </c>
      <c r="BH12" s="611"/>
      <c r="BI12" s="611"/>
      <c r="BJ12" s="611"/>
      <c r="BK12" s="611"/>
      <c r="BL12" s="611"/>
      <c r="BM12" s="611"/>
      <c r="BN12" s="612"/>
      <c r="BO12" s="613">
        <v>39.700000000000003</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569055</v>
      </c>
      <c r="CS12" s="611"/>
      <c r="CT12" s="611"/>
      <c r="CU12" s="611"/>
      <c r="CV12" s="611"/>
      <c r="CW12" s="611"/>
      <c r="CX12" s="611"/>
      <c r="CY12" s="612"/>
      <c r="CZ12" s="613">
        <v>2.1</v>
      </c>
      <c r="DA12" s="613"/>
      <c r="DB12" s="613"/>
      <c r="DC12" s="613"/>
      <c r="DD12" s="619">
        <v>143627</v>
      </c>
      <c r="DE12" s="611"/>
      <c r="DF12" s="611"/>
      <c r="DG12" s="611"/>
      <c r="DH12" s="611"/>
      <c r="DI12" s="611"/>
      <c r="DJ12" s="611"/>
      <c r="DK12" s="611"/>
      <c r="DL12" s="611"/>
      <c r="DM12" s="611"/>
      <c r="DN12" s="611"/>
      <c r="DO12" s="611"/>
      <c r="DP12" s="612"/>
      <c r="DQ12" s="619">
        <v>311277</v>
      </c>
      <c r="DR12" s="611"/>
      <c r="DS12" s="611"/>
      <c r="DT12" s="611"/>
      <c r="DU12" s="611"/>
      <c r="DV12" s="611"/>
      <c r="DW12" s="611"/>
      <c r="DX12" s="611"/>
      <c r="DY12" s="611"/>
      <c r="DZ12" s="611"/>
      <c r="EA12" s="611"/>
      <c r="EB12" s="611"/>
      <c r="EC12" s="620"/>
    </row>
    <row r="13" spans="2:143" ht="11.25" customHeight="1">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3168362</v>
      </c>
      <c r="BH13" s="611"/>
      <c r="BI13" s="611"/>
      <c r="BJ13" s="611"/>
      <c r="BK13" s="611"/>
      <c r="BL13" s="611"/>
      <c r="BM13" s="611"/>
      <c r="BN13" s="612"/>
      <c r="BO13" s="613">
        <v>39.700000000000003</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1890164</v>
      </c>
      <c r="CS13" s="611"/>
      <c r="CT13" s="611"/>
      <c r="CU13" s="611"/>
      <c r="CV13" s="611"/>
      <c r="CW13" s="611"/>
      <c r="CX13" s="611"/>
      <c r="CY13" s="612"/>
      <c r="CZ13" s="613">
        <v>6.8</v>
      </c>
      <c r="DA13" s="613"/>
      <c r="DB13" s="613"/>
      <c r="DC13" s="613"/>
      <c r="DD13" s="619">
        <v>975416</v>
      </c>
      <c r="DE13" s="611"/>
      <c r="DF13" s="611"/>
      <c r="DG13" s="611"/>
      <c r="DH13" s="611"/>
      <c r="DI13" s="611"/>
      <c r="DJ13" s="611"/>
      <c r="DK13" s="611"/>
      <c r="DL13" s="611"/>
      <c r="DM13" s="611"/>
      <c r="DN13" s="611"/>
      <c r="DO13" s="611"/>
      <c r="DP13" s="612"/>
      <c r="DQ13" s="619">
        <v>1370884</v>
      </c>
      <c r="DR13" s="611"/>
      <c r="DS13" s="611"/>
      <c r="DT13" s="611"/>
      <c r="DU13" s="611"/>
      <c r="DV13" s="611"/>
      <c r="DW13" s="611"/>
      <c r="DX13" s="611"/>
      <c r="DY13" s="611"/>
      <c r="DZ13" s="611"/>
      <c r="EA13" s="611"/>
      <c r="EB13" s="611"/>
      <c r="EC13" s="620"/>
    </row>
    <row r="14" spans="2:143" ht="11.25" customHeight="1">
      <c r="B14" s="607" t="s">
        <v>244</v>
      </c>
      <c r="C14" s="608"/>
      <c r="D14" s="608"/>
      <c r="E14" s="608"/>
      <c r="F14" s="608"/>
      <c r="G14" s="608"/>
      <c r="H14" s="608"/>
      <c r="I14" s="608"/>
      <c r="J14" s="608"/>
      <c r="K14" s="608"/>
      <c r="L14" s="608"/>
      <c r="M14" s="608"/>
      <c r="N14" s="608"/>
      <c r="O14" s="608"/>
      <c r="P14" s="608"/>
      <c r="Q14" s="609"/>
      <c r="R14" s="610">
        <v>1115</v>
      </c>
      <c r="S14" s="611"/>
      <c r="T14" s="611"/>
      <c r="U14" s="611"/>
      <c r="V14" s="611"/>
      <c r="W14" s="611"/>
      <c r="X14" s="611"/>
      <c r="Y14" s="612"/>
      <c r="Z14" s="613">
        <v>0</v>
      </c>
      <c r="AA14" s="613"/>
      <c r="AB14" s="613"/>
      <c r="AC14" s="613"/>
      <c r="AD14" s="614">
        <v>1115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227406</v>
      </c>
      <c r="BH14" s="611"/>
      <c r="BI14" s="611"/>
      <c r="BJ14" s="611"/>
      <c r="BK14" s="611"/>
      <c r="BL14" s="611"/>
      <c r="BM14" s="611"/>
      <c r="BN14" s="612"/>
      <c r="BO14" s="613">
        <v>2.8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659205</v>
      </c>
      <c r="CS14" s="611"/>
      <c r="CT14" s="611"/>
      <c r="CU14" s="611"/>
      <c r="CV14" s="611"/>
      <c r="CW14" s="611"/>
      <c r="CX14" s="611"/>
      <c r="CY14" s="612"/>
      <c r="CZ14" s="613">
        <v>2.4</v>
      </c>
      <c r="DA14" s="613"/>
      <c r="DB14" s="613"/>
      <c r="DC14" s="613"/>
      <c r="DD14" s="619">
        <v>24235</v>
      </c>
      <c r="DE14" s="611"/>
      <c r="DF14" s="611"/>
      <c r="DG14" s="611"/>
      <c r="DH14" s="611"/>
      <c r="DI14" s="611"/>
      <c r="DJ14" s="611"/>
      <c r="DK14" s="611"/>
      <c r="DL14" s="611"/>
      <c r="DM14" s="611"/>
      <c r="DN14" s="611"/>
      <c r="DO14" s="611"/>
      <c r="DP14" s="612"/>
      <c r="DQ14" s="619">
        <v>655250</v>
      </c>
      <c r="DR14" s="611"/>
      <c r="DS14" s="611"/>
      <c r="DT14" s="611"/>
      <c r="DU14" s="611"/>
      <c r="DV14" s="611"/>
      <c r="DW14" s="611"/>
      <c r="DX14" s="611"/>
      <c r="DY14" s="611"/>
      <c r="DZ14" s="611"/>
      <c r="EA14" s="611"/>
      <c r="EB14" s="611"/>
      <c r="EC14" s="620"/>
    </row>
    <row r="15" spans="2:143" ht="11.25" customHeight="1">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402763</v>
      </c>
      <c r="BH15" s="611"/>
      <c r="BI15" s="611"/>
      <c r="BJ15" s="611"/>
      <c r="BK15" s="611"/>
      <c r="BL15" s="611"/>
      <c r="BM15" s="611"/>
      <c r="BN15" s="612"/>
      <c r="BO15" s="613">
        <v>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3691536</v>
      </c>
      <c r="CS15" s="611"/>
      <c r="CT15" s="611"/>
      <c r="CU15" s="611"/>
      <c r="CV15" s="611"/>
      <c r="CW15" s="611"/>
      <c r="CX15" s="611"/>
      <c r="CY15" s="612"/>
      <c r="CZ15" s="613">
        <v>13.4</v>
      </c>
      <c r="DA15" s="613"/>
      <c r="DB15" s="613"/>
      <c r="DC15" s="613"/>
      <c r="DD15" s="619">
        <v>1433516</v>
      </c>
      <c r="DE15" s="611"/>
      <c r="DF15" s="611"/>
      <c r="DG15" s="611"/>
      <c r="DH15" s="611"/>
      <c r="DI15" s="611"/>
      <c r="DJ15" s="611"/>
      <c r="DK15" s="611"/>
      <c r="DL15" s="611"/>
      <c r="DM15" s="611"/>
      <c r="DN15" s="611"/>
      <c r="DO15" s="611"/>
      <c r="DP15" s="612"/>
      <c r="DQ15" s="619">
        <v>2359133</v>
      </c>
      <c r="DR15" s="611"/>
      <c r="DS15" s="611"/>
      <c r="DT15" s="611"/>
      <c r="DU15" s="611"/>
      <c r="DV15" s="611"/>
      <c r="DW15" s="611"/>
      <c r="DX15" s="611"/>
      <c r="DY15" s="611"/>
      <c r="DZ15" s="611"/>
      <c r="EA15" s="611"/>
      <c r="EB15" s="611"/>
      <c r="EC15" s="620"/>
    </row>
    <row r="16" spans="2:143" ht="11.25" customHeight="1">
      <c r="B16" s="607" t="s">
        <v>250</v>
      </c>
      <c r="C16" s="608"/>
      <c r="D16" s="608"/>
      <c r="E16" s="608"/>
      <c r="F16" s="608"/>
      <c r="G16" s="608"/>
      <c r="H16" s="608"/>
      <c r="I16" s="608"/>
      <c r="J16" s="608"/>
      <c r="K16" s="608"/>
      <c r="L16" s="608"/>
      <c r="M16" s="608"/>
      <c r="N16" s="608"/>
      <c r="O16" s="608"/>
      <c r="P16" s="608"/>
      <c r="Q16" s="609"/>
      <c r="R16" s="610">
        <v>18573</v>
      </c>
      <c r="S16" s="611"/>
      <c r="T16" s="611"/>
      <c r="U16" s="611"/>
      <c r="V16" s="611"/>
      <c r="W16" s="611"/>
      <c r="X16" s="611"/>
      <c r="Y16" s="612"/>
      <c r="Z16" s="613">
        <v>0.1</v>
      </c>
      <c r="AA16" s="613"/>
      <c r="AB16" s="613"/>
      <c r="AC16" s="613"/>
      <c r="AD16" s="614">
        <v>18573</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12417</v>
      </c>
      <c r="CS16" s="611"/>
      <c r="CT16" s="611"/>
      <c r="CU16" s="611"/>
      <c r="CV16" s="611"/>
      <c r="CW16" s="611"/>
      <c r="CX16" s="611"/>
      <c r="CY16" s="612"/>
      <c r="CZ16" s="613">
        <v>0</v>
      </c>
      <c r="DA16" s="613"/>
      <c r="DB16" s="613"/>
      <c r="DC16" s="613"/>
      <c r="DD16" s="619" t="s">
        <v>121</v>
      </c>
      <c r="DE16" s="611"/>
      <c r="DF16" s="611"/>
      <c r="DG16" s="611"/>
      <c r="DH16" s="611"/>
      <c r="DI16" s="611"/>
      <c r="DJ16" s="611"/>
      <c r="DK16" s="611"/>
      <c r="DL16" s="611"/>
      <c r="DM16" s="611"/>
      <c r="DN16" s="611"/>
      <c r="DO16" s="611"/>
      <c r="DP16" s="612"/>
      <c r="DQ16" s="619">
        <v>5347</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91968</v>
      </c>
      <c r="S17" s="611"/>
      <c r="T17" s="611"/>
      <c r="U17" s="611"/>
      <c r="V17" s="611"/>
      <c r="W17" s="611"/>
      <c r="X17" s="611"/>
      <c r="Y17" s="612"/>
      <c r="Z17" s="613">
        <v>0.3</v>
      </c>
      <c r="AA17" s="613"/>
      <c r="AB17" s="613"/>
      <c r="AC17" s="613"/>
      <c r="AD17" s="614">
        <v>91968</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2186943</v>
      </c>
      <c r="CS17" s="611"/>
      <c r="CT17" s="611"/>
      <c r="CU17" s="611"/>
      <c r="CV17" s="611"/>
      <c r="CW17" s="611"/>
      <c r="CX17" s="611"/>
      <c r="CY17" s="612"/>
      <c r="CZ17" s="613">
        <v>7.9</v>
      </c>
      <c r="DA17" s="613"/>
      <c r="DB17" s="613"/>
      <c r="DC17" s="613"/>
      <c r="DD17" s="619" t="s">
        <v>121</v>
      </c>
      <c r="DE17" s="611"/>
      <c r="DF17" s="611"/>
      <c r="DG17" s="611"/>
      <c r="DH17" s="611"/>
      <c r="DI17" s="611"/>
      <c r="DJ17" s="611"/>
      <c r="DK17" s="611"/>
      <c r="DL17" s="611"/>
      <c r="DM17" s="611"/>
      <c r="DN17" s="611"/>
      <c r="DO17" s="611"/>
      <c r="DP17" s="612"/>
      <c r="DQ17" s="619">
        <v>2133407</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142069</v>
      </c>
      <c r="S18" s="611"/>
      <c r="T18" s="611"/>
      <c r="U18" s="611"/>
      <c r="V18" s="611"/>
      <c r="W18" s="611"/>
      <c r="X18" s="611"/>
      <c r="Y18" s="612"/>
      <c r="Z18" s="613">
        <v>0.5</v>
      </c>
      <c r="AA18" s="613"/>
      <c r="AB18" s="613"/>
      <c r="AC18" s="613"/>
      <c r="AD18" s="614">
        <v>142069</v>
      </c>
      <c r="AE18" s="614"/>
      <c r="AF18" s="614"/>
      <c r="AG18" s="614"/>
      <c r="AH18" s="614"/>
      <c r="AI18" s="614"/>
      <c r="AJ18" s="614"/>
      <c r="AK18" s="614"/>
      <c r="AL18" s="615">
        <v>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131348</v>
      </c>
      <c r="S19" s="611"/>
      <c r="T19" s="611"/>
      <c r="U19" s="611"/>
      <c r="V19" s="611"/>
      <c r="W19" s="611"/>
      <c r="X19" s="611"/>
      <c r="Y19" s="612"/>
      <c r="Z19" s="613">
        <v>0.4</v>
      </c>
      <c r="AA19" s="613"/>
      <c r="AB19" s="613"/>
      <c r="AC19" s="613"/>
      <c r="AD19" s="614">
        <v>131348</v>
      </c>
      <c r="AE19" s="614"/>
      <c r="AF19" s="614"/>
      <c r="AG19" s="614"/>
      <c r="AH19" s="614"/>
      <c r="AI19" s="614"/>
      <c r="AJ19" s="614"/>
      <c r="AK19" s="614"/>
      <c r="AL19" s="615">
        <v>0.9</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v>10721</v>
      </c>
      <c r="S20" s="611"/>
      <c r="T20" s="611"/>
      <c r="U20" s="611"/>
      <c r="V20" s="611"/>
      <c r="W20" s="611"/>
      <c r="X20" s="611"/>
      <c r="Y20" s="612"/>
      <c r="Z20" s="613">
        <v>0</v>
      </c>
      <c r="AA20" s="613"/>
      <c r="AB20" s="613"/>
      <c r="AC20" s="613"/>
      <c r="AD20" s="614">
        <v>10721</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27627279</v>
      </c>
      <c r="CS20" s="611"/>
      <c r="CT20" s="611"/>
      <c r="CU20" s="611"/>
      <c r="CV20" s="611"/>
      <c r="CW20" s="611"/>
      <c r="CX20" s="611"/>
      <c r="CY20" s="612"/>
      <c r="CZ20" s="613">
        <v>100</v>
      </c>
      <c r="DA20" s="613"/>
      <c r="DB20" s="613"/>
      <c r="DC20" s="613"/>
      <c r="DD20" s="619">
        <v>2897776</v>
      </c>
      <c r="DE20" s="611"/>
      <c r="DF20" s="611"/>
      <c r="DG20" s="611"/>
      <c r="DH20" s="611"/>
      <c r="DI20" s="611"/>
      <c r="DJ20" s="611"/>
      <c r="DK20" s="611"/>
      <c r="DL20" s="611"/>
      <c r="DM20" s="611"/>
      <c r="DN20" s="611"/>
      <c r="DO20" s="611"/>
      <c r="DP20" s="612"/>
      <c r="DQ20" s="619">
        <v>17036143</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4714446</v>
      </c>
      <c r="S21" s="611"/>
      <c r="T21" s="611"/>
      <c r="U21" s="611"/>
      <c r="V21" s="611"/>
      <c r="W21" s="611"/>
      <c r="X21" s="611"/>
      <c r="Y21" s="612"/>
      <c r="Z21" s="613">
        <v>16.100000000000001</v>
      </c>
      <c r="AA21" s="613"/>
      <c r="AB21" s="613"/>
      <c r="AC21" s="613"/>
      <c r="AD21" s="614">
        <v>4182004</v>
      </c>
      <c r="AE21" s="614"/>
      <c r="AF21" s="614"/>
      <c r="AG21" s="614"/>
      <c r="AH21" s="614"/>
      <c r="AI21" s="614"/>
      <c r="AJ21" s="614"/>
      <c r="AK21" s="614"/>
      <c r="AL21" s="615">
        <v>29.6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4182004</v>
      </c>
      <c r="S22" s="611"/>
      <c r="T22" s="611"/>
      <c r="U22" s="611"/>
      <c r="V22" s="611"/>
      <c r="W22" s="611"/>
      <c r="X22" s="611"/>
      <c r="Y22" s="612"/>
      <c r="Z22" s="613">
        <v>14.3</v>
      </c>
      <c r="AA22" s="613"/>
      <c r="AB22" s="613"/>
      <c r="AC22" s="613"/>
      <c r="AD22" s="614">
        <v>4182004</v>
      </c>
      <c r="AE22" s="614"/>
      <c r="AF22" s="614"/>
      <c r="AG22" s="614"/>
      <c r="AH22" s="614"/>
      <c r="AI22" s="614"/>
      <c r="AJ22" s="614"/>
      <c r="AK22" s="614"/>
      <c r="AL22" s="615">
        <v>29.6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532442</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14941011</v>
      </c>
      <c r="CS24" s="600"/>
      <c r="CT24" s="600"/>
      <c r="CU24" s="600"/>
      <c r="CV24" s="600"/>
      <c r="CW24" s="600"/>
      <c r="CX24" s="600"/>
      <c r="CY24" s="601"/>
      <c r="CZ24" s="604">
        <v>54.1</v>
      </c>
      <c r="DA24" s="605"/>
      <c r="DB24" s="605"/>
      <c r="DC24" s="621"/>
      <c r="DD24" s="640">
        <v>8134705</v>
      </c>
      <c r="DE24" s="600"/>
      <c r="DF24" s="600"/>
      <c r="DG24" s="600"/>
      <c r="DH24" s="600"/>
      <c r="DI24" s="600"/>
      <c r="DJ24" s="600"/>
      <c r="DK24" s="601"/>
      <c r="DL24" s="640">
        <v>7580774</v>
      </c>
      <c r="DM24" s="600"/>
      <c r="DN24" s="600"/>
      <c r="DO24" s="600"/>
      <c r="DP24" s="600"/>
      <c r="DQ24" s="600"/>
      <c r="DR24" s="600"/>
      <c r="DS24" s="600"/>
      <c r="DT24" s="600"/>
      <c r="DU24" s="600"/>
      <c r="DV24" s="601"/>
      <c r="DW24" s="604">
        <v>53.2</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14646153</v>
      </c>
      <c r="S25" s="611"/>
      <c r="T25" s="611"/>
      <c r="U25" s="611"/>
      <c r="V25" s="611"/>
      <c r="W25" s="611"/>
      <c r="X25" s="611"/>
      <c r="Y25" s="612"/>
      <c r="Z25" s="613">
        <v>50.1</v>
      </c>
      <c r="AA25" s="613"/>
      <c r="AB25" s="613"/>
      <c r="AC25" s="613"/>
      <c r="AD25" s="614">
        <v>14113711</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3023838</v>
      </c>
      <c r="CS25" s="643"/>
      <c r="CT25" s="643"/>
      <c r="CU25" s="643"/>
      <c r="CV25" s="643"/>
      <c r="CW25" s="643"/>
      <c r="CX25" s="643"/>
      <c r="CY25" s="644"/>
      <c r="CZ25" s="615">
        <v>10.9</v>
      </c>
      <c r="DA25" s="641"/>
      <c r="DB25" s="641"/>
      <c r="DC25" s="645"/>
      <c r="DD25" s="619">
        <v>2871551</v>
      </c>
      <c r="DE25" s="643"/>
      <c r="DF25" s="643"/>
      <c r="DG25" s="643"/>
      <c r="DH25" s="643"/>
      <c r="DI25" s="643"/>
      <c r="DJ25" s="643"/>
      <c r="DK25" s="644"/>
      <c r="DL25" s="619">
        <v>2862104</v>
      </c>
      <c r="DM25" s="643"/>
      <c r="DN25" s="643"/>
      <c r="DO25" s="643"/>
      <c r="DP25" s="643"/>
      <c r="DQ25" s="643"/>
      <c r="DR25" s="643"/>
      <c r="DS25" s="643"/>
      <c r="DT25" s="643"/>
      <c r="DU25" s="643"/>
      <c r="DV25" s="644"/>
      <c r="DW25" s="615">
        <v>20.100000000000001</v>
      </c>
      <c r="DX25" s="641"/>
      <c r="DY25" s="641"/>
      <c r="DZ25" s="641"/>
      <c r="EA25" s="641"/>
      <c r="EB25" s="641"/>
      <c r="EC25" s="642"/>
    </row>
    <row r="26" spans="2:133" ht="11.25" customHeight="1">
      <c r="B26" s="607" t="s">
        <v>283</v>
      </c>
      <c r="C26" s="608"/>
      <c r="D26" s="608"/>
      <c r="E26" s="608"/>
      <c r="F26" s="608"/>
      <c r="G26" s="608"/>
      <c r="H26" s="608"/>
      <c r="I26" s="608"/>
      <c r="J26" s="608"/>
      <c r="K26" s="608"/>
      <c r="L26" s="608"/>
      <c r="M26" s="608"/>
      <c r="N26" s="608"/>
      <c r="O26" s="608"/>
      <c r="P26" s="608"/>
      <c r="Q26" s="609"/>
      <c r="R26" s="610">
        <v>7191</v>
      </c>
      <c r="S26" s="611"/>
      <c r="T26" s="611"/>
      <c r="U26" s="611"/>
      <c r="V26" s="611"/>
      <c r="W26" s="611"/>
      <c r="X26" s="611"/>
      <c r="Y26" s="612"/>
      <c r="Z26" s="613">
        <v>0</v>
      </c>
      <c r="AA26" s="613"/>
      <c r="AB26" s="613"/>
      <c r="AC26" s="613"/>
      <c r="AD26" s="614">
        <v>7191</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1840520</v>
      </c>
      <c r="CS26" s="611"/>
      <c r="CT26" s="611"/>
      <c r="CU26" s="611"/>
      <c r="CV26" s="611"/>
      <c r="CW26" s="611"/>
      <c r="CX26" s="611"/>
      <c r="CY26" s="612"/>
      <c r="CZ26" s="615">
        <v>6.7</v>
      </c>
      <c r="DA26" s="641"/>
      <c r="DB26" s="641"/>
      <c r="DC26" s="645"/>
      <c r="DD26" s="619">
        <v>1760579</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c r="B27" s="607" t="s">
        <v>286</v>
      </c>
      <c r="C27" s="608"/>
      <c r="D27" s="608"/>
      <c r="E27" s="608"/>
      <c r="F27" s="608"/>
      <c r="G27" s="608"/>
      <c r="H27" s="608"/>
      <c r="I27" s="608"/>
      <c r="J27" s="608"/>
      <c r="K27" s="608"/>
      <c r="L27" s="608"/>
      <c r="M27" s="608"/>
      <c r="N27" s="608"/>
      <c r="O27" s="608"/>
      <c r="P27" s="608"/>
      <c r="Q27" s="609"/>
      <c r="R27" s="610">
        <v>254760</v>
      </c>
      <c r="S27" s="611"/>
      <c r="T27" s="611"/>
      <c r="U27" s="611"/>
      <c r="V27" s="611"/>
      <c r="W27" s="611"/>
      <c r="X27" s="611"/>
      <c r="Y27" s="612"/>
      <c r="Z27" s="613">
        <v>0.9</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7984885</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9730230</v>
      </c>
      <c r="CS27" s="643"/>
      <c r="CT27" s="643"/>
      <c r="CU27" s="643"/>
      <c r="CV27" s="643"/>
      <c r="CW27" s="643"/>
      <c r="CX27" s="643"/>
      <c r="CY27" s="644"/>
      <c r="CZ27" s="615">
        <v>35.200000000000003</v>
      </c>
      <c r="DA27" s="641"/>
      <c r="DB27" s="641"/>
      <c r="DC27" s="645"/>
      <c r="DD27" s="619">
        <v>3129747</v>
      </c>
      <c r="DE27" s="643"/>
      <c r="DF27" s="643"/>
      <c r="DG27" s="643"/>
      <c r="DH27" s="643"/>
      <c r="DI27" s="643"/>
      <c r="DJ27" s="643"/>
      <c r="DK27" s="644"/>
      <c r="DL27" s="619">
        <v>2585407</v>
      </c>
      <c r="DM27" s="643"/>
      <c r="DN27" s="643"/>
      <c r="DO27" s="643"/>
      <c r="DP27" s="643"/>
      <c r="DQ27" s="643"/>
      <c r="DR27" s="643"/>
      <c r="DS27" s="643"/>
      <c r="DT27" s="643"/>
      <c r="DU27" s="643"/>
      <c r="DV27" s="644"/>
      <c r="DW27" s="615">
        <v>18.100000000000001</v>
      </c>
      <c r="DX27" s="641"/>
      <c r="DY27" s="641"/>
      <c r="DZ27" s="641"/>
      <c r="EA27" s="641"/>
      <c r="EB27" s="641"/>
      <c r="EC27" s="642"/>
    </row>
    <row r="28" spans="2:133" ht="11.25" customHeight="1">
      <c r="B28" s="607" t="s">
        <v>289</v>
      </c>
      <c r="C28" s="608"/>
      <c r="D28" s="608"/>
      <c r="E28" s="608"/>
      <c r="F28" s="608"/>
      <c r="G28" s="608"/>
      <c r="H28" s="608"/>
      <c r="I28" s="608"/>
      <c r="J28" s="608"/>
      <c r="K28" s="608"/>
      <c r="L28" s="608"/>
      <c r="M28" s="608"/>
      <c r="N28" s="608"/>
      <c r="O28" s="608"/>
      <c r="P28" s="608"/>
      <c r="Q28" s="609"/>
      <c r="R28" s="610">
        <v>227532</v>
      </c>
      <c r="S28" s="611"/>
      <c r="T28" s="611"/>
      <c r="U28" s="611"/>
      <c r="V28" s="611"/>
      <c r="W28" s="611"/>
      <c r="X28" s="611"/>
      <c r="Y28" s="612"/>
      <c r="Z28" s="613">
        <v>0.8</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2186943</v>
      </c>
      <c r="CS28" s="611"/>
      <c r="CT28" s="611"/>
      <c r="CU28" s="611"/>
      <c r="CV28" s="611"/>
      <c r="CW28" s="611"/>
      <c r="CX28" s="611"/>
      <c r="CY28" s="612"/>
      <c r="CZ28" s="615">
        <v>7.9</v>
      </c>
      <c r="DA28" s="641"/>
      <c r="DB28" s="641"/>
      <c r="DC28" s="645"/>
      <c r="DD28" s="619">
        <v>2133407</v>
      </c>
      <c r="DE28" s="611"/>
      <c r="DF28" s="611"/>
      <c r="DG28" s="611"/>
      <c r="DH28" s="611"/>
      <c r="DI28" s="611"/>
      <c r="DJ28" s="611"/>
      <c r="DK28" s="612"/>
      <c r="DL28" s="619">
        <v>2133263</v>
      </c>
      <c r="DM28" s="611"/>
      <c r="DN28" s="611"/>
      <c r="DO28" s="611"/>
      <c r="DP28" s="611"/>
      <c r="DQ28" s="611"/>
      <c r="DR28" s="611"/>
      <c r="DS28" s="611"/>
      <c r="DT28" s="611"/>
      <c r="DU28" s="611"/>
      <c r="DV28" s="612"/>
      <c r="DW28" s="615">
        <v>15</v>
      </c>
      <c r="DX28" s="641"/>
      <c r="DY28" s="641"/>
      <c r="DZ28" s="641"/>
      <c r="EA28" s="641"/>
      <c r="EB28" s="641"/>
      <c r="EC28" s="642"/>
    </row>
    <row r="29" spans="2:133" ht="11.25" customHeight="1">
      <c r="B29" s="607" t="s">
        <v>291</v>
      </c>
      <c r="C29" s="608"/>
      <c r="D29" s="608"/>
      <c r="E29" s="608"/>
      <c r="F29" s="608"/>
      <c r="G29" s="608"/>
      <c r="H29" s="608"/>
      <c r="I29" s="608"/>
      <c r="J29" s="608"/>
      <c r="K29" s="608"/>
      <c r="L29" s="608"/>
      <c r="M29" s="608"/>
      <c r="N29" s="608"/>
      <c r="O29" s="608"/>
      <c r="P29" s="608"/>
      <c r="Q29" s="609"/>
      <c r="R29" s="610">
        <v>92938</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2186450</v>
      </c>
      <c r="CS29" s="643"/>
      <c r="CT29" s="643"/>
      <c r="CU29" s="643"/>
      <c r="CV29" s="643"/>
      <c r="CW29" s="643"/>
      <c r="CX29" s="643"/>
      <c r="CY29" s="644"/>
      <c r="CZ29" s="615">
        <v>7.9</v>
      </c>
      <c r="DA29" s="641"/>
      <c r="DB29" s="641"/>
      <c r="DC29" s="645"/>
      <c r="DD29" s="619">
        <v>2132914</v>
      </c>
      <c r="DE29" s="643"/>
      <c r="DF29" s="643"/>
      <c r="DG29" s="643"/>
      <c r="DH29" s="643"/>
      <c r="DI29" s="643"/>
      <c r="DJ29" s="643"/>
      <c r="DK29" s="644"/>
      <c r="DL29" s="619">
        <v>2132770</v>
      </c>
      <c r="DM29" s="643"/>
      <c r="DN29" s="643"/>
      <c r="DO29" s="643"/>
      <c r="DP29" s="643"/>
      <c r="DQ29" s="643"/>
      <c r="DR29" s="643"/>
      <c r="DS29" s="643"/>
      <c r="DT29" s="643"/>
      <c r="DU29" s="643"/>
      <c r="DV29" s="644"/>
      <c r="DW29" s="615">
        <v>15</v>
      </c>
      <c r="DX29" s="641"/>
      <c r="DY29" s="641"/>
      <c r="DZ29" s="641"/>
      <c r="EA29" s="641"/>
      <c r="EB29" s="641"/>
      <c r="EC29" s="642"/>
    </row>
    <row r="30" spans="2:133" ht="11.25" customHeight="1">
      <c r="B30" s="607" t="s">
        <v>293</v>
      </c>
      <c r="C30" s="608"/>
      <c r="D30" s="608"/>
      <c r="E30" s="608"/>
      <c r="F30" s="608"/>
      <c r="G30" s="608"/>
      <c r="H30" s="608"/>
      <c r="I30" s="608"/>
      <c r="J30" s="608"/>
      <c r="K30" s="608"/>
      <c r="L30" s="608"/>
      <c r="M30" s="608"/>
      <c r="N30" s="608"/>
      <c r="O30" s="608"/>
      <c r="P30" s="608"/>
      <c r="Q30" s="609"/>
      <c r="R30" s="610">
        <v>6427494</v>
      </c>
      <c r="S30" s="611"/>
      <c r="T30" s="611"/>
      <c r="U30" s="611"/>
      <c r="V30" s="611"/>
      <c r="W30" s="611"/>
      <c r="X30" s="611"/>
      <c r="Y30" s="612"/>
      <c r="Z30" s="613">
        <v>22</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2094475</v>
      </c>
      <c r="CS30" s="611"/>
      <c r="CT30" s="611"/>
      <c r="CU30" s="611"/>
      <c r="CV30" s="611"/>
      <c r="CW30" s="611"/>
      <c r="CX30" s="611"/>
      <c r="CY30" s="612"/>
      <c r="CZ30" s="615">
        <v>7.6</v>
      </c>
      <c r="DA30" s="641"/>
      <c r="DB30" s="641"/>
      <c r="DC30" s="645"/>
      <c r="DD30" s="619">
        <v>2040939</v>
      </c>
      <c r="DE30" s="611"/>
      <c r="DF30" s="611"/>
      <c r="DG30" s="611"/>
      <c r="DH30" s="611"/>
      <c r="DI30" s="611"/>
      <c r="DJ30" s="611"/>
      <c r="DK30" s="612"/>
      <c r="DL30" s="619">
        <v>2040795</v>
      </c>
      <c r="DM30" s="611"/>
      <c r="DN30" s="611"/>
      <c r="DO30" s="611"/>
      <c r="DP30" s="611"/>
      <c r="DQ30" s="611"/>
      <c r="DR30" s="611"/>
      <c r="DS30" s="611"/>
      <c r="DT30" s="611"/>
      <c r="DU30" s="611"/>
      <c r="DV30" s="612"/>
      <c r="DW30" s="615">
        <v>14.3</v>
      </c>
      <c r="DX30" s="641"/>
      <c r="DY30" s="641"/>
      <c r="DZ30" s="641"/>
      <c r="EA30" s="641"/>
      <c r="EB30" s="641"/>
      <c r="EC30" s="642"/>
    </row>
    <row r="31" spans="2:133" ht="11.25" customHeight="1">
      <c r="B31" s="623" t="s">
        <v>297</v>
      </c>
      <c r="C31" s="624"/>
      <c r="D31" s="624"/>
      <c r="E31" s="624"/>
      <c r="F31" s="624"/>
      <c r="G31" s="624"/>
      <c r="H31" s="624"/>
      <c r="I31" s="624"/>
      <c r="J31" s="624"/>
      <c r="K31" s="624"/>
      <c r="L31" s="624"/>
      <c r="M31" s="624"/>
      <c r="N31" s="624"/>
      <c r="O31" s="624"/>
      <c r="P31" s="624"/>
      <c r="Q31" s="625"/>
      <c r="R31" s="610">
        <v>15297</v>
      </c>
      <c r="S31" s="611"/>
      <c r="T31" s="611"/>
      <c r="U31" s="611"/>
      <c r="V31" s="611"/>
      <c r="W31" s="611"/>
      <c r="X31" s="611"/>
      <c r="Y31" s="612"/>
      <c r="Z31" s="613">
        <v>0.1</v>
      </c>
      <c r="AA31" s="613"/>
      <c r="AB31" s="613"/>
      <c r="AC31" s="613"/>
      <c r="AD31" s="614">
        <v>15297</v>
      </c>
      <c r="AE31" s="614"/>
      <c r="AF31" s="614"/>
      <c r="AG31" s="614"/>
      <c r="AH31" s="614"/>
      <c r="AI31" s="614"/>
      <c r="AJ31" s="614"/>
      <c r="AK31" s="614"/>
      <c r="AL31" s="615">
        <v>0.1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98.4</v>
      </c>
      <c r="BN31" s="654"/>
      <c r="BO31" s="654"/>
      <c r="BP31" s="654"/>
      <c r="BQ31" s="655"/>
      <c r="BR31" s="666">
        <v>99.6</v>
      </c>
      <c r="BS31" s="654"/>
      <c r="BT31" s="654"/>
      <c r="BU31" s="654"/>
      <c r="BV31" s="654"/>
      <c r="BW31" s="654"/>
      <c r="BX31" s="605">
        <v>98.5</v>
      </c>
      <c r="BY31" s="654"/>
      <c r="BZ31" s="654"/>
      <c r="CA31" s="654"/>
      <c r="CB31" s="655"/>
      <c r="CD31" s="648"/>
      <c r="CE31" s="649"/>
      <c r="CF31" s="607" t="s">
        <v>300</v>
      </c>
      <c r="CG31" s="608"/>
      <c r="CH31" s="608"/>
      <c r="CI31" s="608"/>
      <c r="CJ31" s="608"/>
      <c r="CK31" s="608"/>
      <c r="CL31" s="608"/>
      <c r="CM31" s="608"/>
      <c r="CN31" s="608"/>
      <c r="CO31" s="608"/>
      <c r="CP31" s="608"/>
      <c r="CQ31" s="609"/>
      <c r="CR31" s="610">
        <v>91975</v>
      </c>
      <c r="CS31" s="643"/>
      <c r="CT31" s="643"/>
      <c r="CU31" s="643"/>
      <c r="CV31" s="643"/>
      <c r="CW31" s="643"/>
      <c r="CX31" s="643"/>
      <c r="CY31" s="644"/>
      <c r="CZ31" s="615">
        <v>0.3</v>
      </c>
      <c r="DA31" s="641"/>
      <c r="DB31" s="641"/>
      <c r="DC31" s="645"/>
      <c r="DD31" s="619">
        <v>91975</v>
      </c>
      <c r="DE31" s="643"/>
      <c r="DF31" s="643"/>
      <c r="DG31" s="643"/>
      <c r="DH31" s="643"/>
      <c r="DI31" s="643"/>
      <c r="DJ31" s="643"/>
      <c r="DK31" s="644"/>
      <c r="DL31" s="619">
        <v>91975</v>
      </c>
      <c r="DM31" s="643"/>
      <c r="DN31" s="643"/>
      <c r="DO31" s="643"/>
      <c r="DP31" s="643"/>
      <c r="DQ31" s="643"/>
      <c r="DR31" s="643"/>
      <c r="DS31" s="643"/>
      <c r="DT31" s="643"/>
      <c r="DU31" s="643"/>
      <c r="DV31" s="644"/>
      <c r="DW31" s="615">
        <v>0.6</v>
      </c>
      <c r="DX31" s="641"/>
      <c r="DY31" s="641"/>
      <c r="DZ31" s="641"/>
      <c r="EA31" s="641"/>
      <c r="EB31" s="641"/>
      <c r="EC31" s="642"/>
    </row>
    <row r="32" spans="2:133" ht="11.25" customHeight="1">
      <c r="B32" s="607" t="s">
        <v>301</v>
      </c>
      <c r="C32" s="608"/>
      <c r="D32" s="608"/>
      <c r="E32" s="608"/>
      <c r="F32" s="608"/>
      <c r="G32" s="608"/>
      <c r="H32" s="608"/>
      <c r="I32" s="608"/>
      <c r="J32" s="608"/>
      <c r="K32" s="608"/>
      <c r="L32" s="608"/>
      <c r="M32" s="608"/>
      <c r="N32" s="608"/>
      <c r="O32" s="608"/>
      <c r="P32" s="608"/>
      <c r="Q32" s="609"/>
      <c r="R32" s="610">
        <v>2902498</v>
      </c>
      <c r="S32" s="611"/>
      <c r="T32" s="611"/>
      <c r="U32" s="611"/>
      <c r="V32" s="611"/>
      <c r="W32" s="611"/>
      <c r="X32" s="611"/>
      <c r="Y32" s="612"/>
      <c r="Z32" s="613">
        <v>9.9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v>
      </c>
      <c r="BN32" s="643"/>
      <c r="BO32" s="643"/>
      <c r="BP32" s="643"/>
      <c r="BQ32" s="665"/>
      <c r="BR32" s="667">
        <v>99.5</v>
      </c>
      <c r="BS32" s="643"/>
      <c r="BT32" s="643"/>
      <c r="BU32" s="643"/>
      <c r="BV32" s="643"/>
      <c r="BW32" s="643"/>
      <c r="BX32" s="616">
        <v>98.2</v>
      </c>
      <c r="BY32" s="643"/>
      <c r="BZ32" s="643"/>
      <c r="CA32" s="643"/>
      <c r="CB32" s="665"/>
      <c r="CD32" s="650"/>
      <c r="CE32" s="651"/>
      <c r="CF32" s="607" t="s">
        <v>304</v>
      </c>
      <c r="CG32" s="608"/>
      <c r="CH32" s="608"/>
      <c r="CI32" s="608"/>
      <c r="CJ32" s="608"/>
      <c r="CK32" s="608"/>
      <c r="CL32" s="608"/>
      <c r="CM32" s="608"/>
      <c r="CN32" s="608"/>
      <c r="CO32" s="608"/>
      <c r="CP32" s="608"/>
      <c r="CQ32" s="609"/>
      <c r="CR32" s="610">
        <v>493</v>
      </c>
      <c r="CS32" s="611"/>
      <c r="CT32" s="611"/>
      <c r="CU32" s="611"/>
      <c r="CV32" s="611"/>
      <c r="CW32" s="611"/>
      <c r="CX32" s="611"/>
      <c r="CY32" s="612"/>
      <c r="CZ32" s="615">
        <v>0</v>
      </c>
      <c r="DA32" s="641"/>
      <c r="DB32" s="641"/>
      <c r="DC32" s="645"/>
      <c r="DD32" s="619">
        <v>493</v>
      </c>
      <c r="DE32" s="611"/>
      <c r="DF32" s="611"/>
      <c r="DG32" s="611"/>
      <c r="DH32" s="611"/>
      <c r="DI32" s="611"/>
      <c r="DJ32" s="611"/>
      <c r="DK32" s="612"/>
      <c r="DL32" s="619">
        <v>493</v>
      </c>
      <c r="DM32" s="611"/>
      <c r="DN32" s="611"/>
      <c r="DO32" s="611"/>
      <c r="DP32" s="611"/>
      <c r="DQ32" s="611"/>
      <c r="DR32" s="611"/>
      <c r="DS32" s="611"/>
      <c r="DT32" s="611"/>
      <c r="DU32" s="611"/>
      <c r="DV32" s="612"/>
      <c r="DW32" s="615">
        <v>0</v>
      </c>
      <c r="DX32" s="641"/>
      <c r="DY32" s="641"/>
      <c r="DZ32" s="641"/>
      <c r="EA32" s="641"/>
      <c r="EB32" s="641"/>
      <c r="EC32" s="642"/>
    </row>
    <row r="33" spans="2:133" ht="11.25" customHeight="1">
      <c r="B33" s="607" t="s">
        <v>305</v>
      </c>
      <c r="C33" s="608"/>
      <c r="D33" s="608"/>
      <c r="E33" s="608"/>
      <c r="F33" s="608"/>
      <c r="G33" s="608"/>
      <c r="H33" s="608"/>
      <c r="I33" s="608"/>
      <c r="J33" s="608"/>
      <c r="K33" s="608"/>
      <c r="L33" s="608"/>
      <c r="M33" s="608"/>
      <c r="N33" s="608"/>
      <c r="O33" s="608"/>
      <c r="P33" s="608"/>
      <c r="Q33" s="609"/>
      <c r="R33" s="610">
        <v>62072</v>
      </c>
      <c r="S33" s="611"/>
      <c r="T33" s="611"/>
      <c r="U33" s="611"/>
      <c r="V33" s="611"/>
      <c r="W33" s="611"/>
      <c r="X33" s="611"/>
      <c r="Y33" s="612"/>
      <c r="Z33" s="613">
        <v>0.2</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99.7</v>
      </c>
      <c r="BS33" s="669"/>
      <c r="BT33" s="669"/>
      <c r="BU33" s="669"/>
      <c r="BV33" s="669"/>
      <c r="BW33" s="669"/>
      <c r="BX33" s="670">
        <v>98.7</v>
      </c>
      <c r="BY33" s="669"/>
      <c r="BZ33" s="669"/>
      <c r="CA33" s="669"/>
      <c r="CB33" s="671"/>
      <c r="CD33" s="607" t="s">
        <v>307</v>
      </c>
      <c r="CE33" s="608"/>
      <c r="CF33" s="608"/>
      <c r="CG33" s="608"/>
      <c r="CH33" s="608"/>
      <c r="CI33" s="608"/>
      <c r="CJ33" s="608"/>
      <c r="CK33" s="608"/>
      <c r="CL33" s="608"/>
      <c r="CM33" s="608"/>
      <c r="CN33" s="608"/>
      <c r="CO33" s="608"/>
      <c r="CP33" s="608"/>
      <c r="CQ33" s="609"/>
      <c r="CR33" s="610">
        <v>9776075</v>
      </c>
      <c r="CS33" s="643"/>
      <c r="CT33" s="643"/>
      <c r="CU33" s="643"/>
      <c r="CV33" s="643"/>
      <c r="CW33" s="643"/>
      <c r="CX33" s="643"/>
      <c r="CY33" s="644"/>
      <c r="CZ33" s="615">
        <v>35.4</v>
      </c>
      <c r="DA33" s="641"/>
      <c r="DB33" s="641"/>
      <c r="DC33" s="645"/>
      <c r="DD33" s="619">
        <v>8088780</v>
      </c>
      <c r="DE33" s="643"/>
      <c r="DF33" s="643"/>
      <c r="DG33" s="643"/>
      <c r="DH33" s="643"/>
      <c r="DI33" s="643"/>
      <c r="DJ33" s="643"/>
      <c r="DK33" s="644"/>
      <c r="DL33" s="619">
        <v>5442959</v>
      </c>
      <c r="DM33" s="643"/>
      <c r="DN33" s="643"/>
      <c r="DO33" s="643"/>
      <c r="DP33" s="643"/>
      <c r="DQ33" s="643"/>
      <c r="DR33" s="643"/>
      <c r="DS33" s="643"/>
      <c r="DT33" s="643"/>
      <c r="DU33" s="643"/>
      <c r="DV33" s="644"/>
      <c r="DW33" s="615">
        <v>38.200000000000003</v>
      </c>
      <c r="DX33" s="641"/>
      <c r="DY33" s="641"/>
      <c r="DZ33" s="641"/>
      <c r="EA33" s="641"/>
      <c r="EB33" s="641"/>
      <c r="EC33" s="642"/>
    </row>
    <row r="34" spans="2:133" ht="11.25" customHeight="1">
      <c r="B34" s="607" t="s">
        <v>308</v>
      </c>
      <c r="C34" s="608"/>
      <c r="D34" s="608"/>
      <c r="E34" s="608"/>
      <c r="F34" s="608"/>
      <c r="G34" s="608"/>
      <c r="H34" s="608"/>
      <c r="I34" s="608"/>
      <c r="J34" s="608"/>
      <c r="K34" s="608"/>
      <c r="L34" s="608"/>
      <c r="M34" s="608"/>
      <c r="N34" s="608"/>
      <c r="O34" s="608"/>
      <c r="P34" s="608"/>
      <c r="Q34" s="609"/>
      <c r="R34" s="610">
        <v>259837</v>
      </c>
      <c r="S34" s="611"/>
      <c r="T34" s="611"/>
      <c r="U34" s="611"/>
      <c r="V34" s="611"/>
      <c r="W34" s="611"/>
      <c r="X34" s="611"/>
      <c r="Y34" s="612"/>
      <c r="Z34" s="613">
        <v>0.9</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3646730</v>
      </c>
      <c r="CS34" s="611"/>
      <c r="CT34" s="611"/>
      <c r="CU34" s="611"/>
      <c r="CV34" s="611"/>
      <c r="CW34" s="611"/>
      <c r="CX34" s="611"/>
      <c r="CY34" s="612"/>
      <c r="CZ34" s="615">
        <v>13.2</v>
      </c>
      <c r="DA34" s="641"/>
      <c r="DB34" s="641"/>
      <c r="DC34" s="645"/>
      <c r="DD34" s="619">
        <v>2829873</v>
      </c>
      <c r="DE34" s="611"/>
      <c r="DF34" s="611"/>
      <c r="DG34" s="611"/>
      <c r="DH34" s="611"/>
      <c r="DI34" s="611"/>
      <c r="DJ34" s="611"/>
      <c r="DK34" s="612"/>
      <c r="DL34" s="619">
        <v>2484088</v>
      </c>
      <c r="DM34" s="611"/>
      <c r="DN34" s="611"/>
      <c r="DO34" s="611"/>
      <c r="DP34" s="611"/>
      <c r="DQ34" s="611"/>
      <c r="DR34" s="611"/>
      <c r="DS34" s="611"/>
      <c r="DT34" s="611"/>
      <c r="DU34" s="611"/>
      <c r="DV34" s="612"/>
      <c r="DW34" s="615">
        <v>17.399999999999999</v>
      </c>
      <c r="DX34" s="641"/>
      <c r="DY34" s="641"/>
      <c r="DZ34" s="641"/>
      <c r="EA34" s="641"/>
      <c r="EB34" s="641"/>
      <c r="EC34" s="642"/>
    </row>
    <row r="35" spans="2:133" ht="11.25" customHeight="1">
      <c r="B35" s="607" t="s">
        <v>310</v>
      </c>
      <c r="C35" s="608"/>
      <c r="D35" s="608"/>
      <c r="E35" s="608"/>
      <c r="F35" s="608"/>
      <c r="G35" s="608"/>
      <c r="H35" s="608"/>
      <c r="I35" s="608"/>
      <c r="J35" s="608"/>
      <c r="K35" s="608"/>
      <c r="L35" s="608"/>
      <c r="M35" s="608"/>
      <c r="N35" s="608"/>
      <c r="O35" s="608"/>
      <c r="P35" s="608"/>
      <c r="Q35" s="609"/>
      <c r="R35" s="610">
        <v>1383344</v>
      </c>
      <c r="S35" s="611"/>
      <c r="T35" s="611"/>
      <c r="U35" s="611"/>
      <c r="V35" s="611"/>
      <c r="W35" s="611"/>
      <c r="X35" s="611"/>
      <c r="Y35" s="612"/>
      <c r="Z35" s="613">
        <v>4.7</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97780</v>
      </c>
      <c r="CS35" s="643"/>
      <c r="CT35" s="643"/>
      <c r="CU35" s="643"/>
      <c r="CV35" s="643"/>
      <c r="CW35" s="643"/>
      <c r="CX35" s="643"/>
      <c r="CY35" s="644"/>
      <c r="CZ35" s="615">
        <v>0.4</v>
      </c>
      <c r="DA35" s="641"/>
      <c r="DB35" s="641"/>
      <c r="DC35" s="645"/>
      <c r="DD35" s="619">
        <v>81547</v>
      </c>
      <c r="DE35" s="643"/>
      <c r="DF35" s="643"/>
      <c r="DG35" s="643"/>
      <c r="DH35" s="643"/>
      <c r="DI35" s="643"/>
      <c r="DJ35" s="643"/>
      <c r="DK35" s="644"/>
      <c r="DL35" s="619">
        <v>81547</v>
      </c>
      <c r="DM35" s="643"/>
      <c r="DN35" s="643"/>
      <c r="DO35" s="643"/>
      <c r="DP35" s="643"/>
      <c r="DQ35" s="643"/>
      <c r="DR35" s="643"/>
      <c r="DS35" s="643"/>
      <c r="DT35" s="643"/>
      <c r="DU35" s="643"/>
      <c r="DV35" s="644"/>
      <c r="DW35" s="615">
        <v>0.6</v>
      </c>
      <c r="DX35" s="641"/>
      <c r="DY35" s="641"/>
      <c r="DZ35" s="641"/>
      <c r="EA35" s="641"/>
      <c r="EB35" s="641"/>
      <c r="EC35" s="642"/>
    </row>
    <row r="36" spans="2:133" ht="11.25" customHeight="1">
      <c r="B36" s="607" t="s">
        <v>314</v>
      </c>
      <c r="C36" s="608"/>
      <c r="D36" s="608"/>
      <c r="E36" s="608"/>
      <c r="F36" s="608"/>
      <c r="G36" s="608"/>
      <c r="H36" s="608"/>
      <c r="I36" s="608"/>
      <c r="J36" s="608"/>
      <c r="K36" s="608"/>
      <c r="L36" s="608"/>
      <c r="M36" s="608"/>
      <c r="N36" s="608"/>
      <c r="O36" s="608"/>
      <c r="P36" s="608"/>
      <c r="Q36" s="609"/>
      <c r="R36" s="610">
        <v>1619773</v>
      </c>
      <c r="S36" s="611"/>
      <c r="T36" s="611"/>
      <c r="U36" s="611"/>
      <c r="V36" s="611"/>
      <c r="W36" s="611"/>
      <c r="X36" s="611"/>
      <c r="Y36" s="612"/>
      <c r="Z36" s="613">
        <v>5.5</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2540534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37302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2962119</v>
      </c>
      <c r="CS36" s="611"/>
      <c r="CT36" s="611"/>
      <c r="CU36" s="611"/>
      <c r="CV36" s="611"/>
      <c r="CW36" s="611"/>
      <c r="CX36" s="611"/>
      <c r="CY36" s="612"/>
      <c r="CZ36" s="615">
        <v>10.7</v>
      </c>
      <c r="DA36" s="641"/>
      <c r="DB36" s="641"/>
      <c r="DC36" s="645"/>
      <c r="DD36" s="619">
        <v>2511806</v>
      </c>
      <c r="DE36" s="611"/>
      <c r="DF36" s="611"/>
      <c r="DG36" s="611"/>
      <c r="DH36" s="611"/>
      <c r="DI36" s="611"/>
      <c r="DJ36" s="611"/>
      <c r="DK36" s="612"/>
      <c r="DL36" s="619">
        <v>1482835</v>
      </c>
      <c r="DM36" s="611"/>
      <c r="DN36" s="611"/>
      <c r="DO36" s="611"/>
      <c r="DP36" s="611"/>
      <c r="DQ36" s="611"/>
      <c r="DR36" s="611"/>
      <c r="DS36" s="611"/>
      <c r="DT36" s="611"/>
      <c r="DU36" s="611"/>
      <c r="DV36" s="612"/>
      <c r="DW36" s="615">
        <v>10.4</v>
      </c>
      <c r="DX36" s="641"/>
      <c r="DY36" s="641"/>
      <c r="DZ36" s="641"/>
      <c r="EA36" s="641"/>
      <c r="EB36" s="641"/>
      <c r="EC36" s="642"/>
    </row>
    <row r="37" spans="2:133" ht="11.25" customHeight="1">
      <c r="B37" s="607" t="s">
        <v>318</v>
      </c>
      <c r="C37" s="608"/>
      <c r="D37" s="608"/>
      <c r="E37" s="608"/>
      <c r="F37" s="608"/>
      <c r="G37" s="608"/>
      <c r="H37" s="608"/>
      <c r="I37" s="608"/>
      <c r="J37" s="608"/>
      <c r="K37" s="608"/>
      <c r="L37" s="608"/>
      <c r="M37" s="608"/>
      <c r="N37" s="608"/>
      <c r="O37" s="608"/>
      <c r="P37" s="608"/>
      <c r="Q37" s="609"/>
      <c r="R37" s="610">
        <v>125019</v>
      </c>
      <c r="S37" s="611"/>
      <c r="T37" s="611"/>
      <c r="U37" s="611"/>
      <c r="V37" s="611"/>
      <c r="W37" s="611"/>
      <c r="X37" s="611"/>
      <c r="Y37" s="612"/>
      <c r="Z37" s="613">
        <v>0.4</v>
      </c>
      <c r="AA37" s="613"/>
      <c r="AB37" s="613"/>
      <c r="AC37" s="613"/>
      <c r="AD37" s="614">
        <v>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581000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-8396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1000280</v>
      </c>
      <c r="CS37" s="643"/>
      <c r="CT37" s="643"/>
      <c r="CU37" s="643"/>
      <c r="CV37" s="643"/>
      <c r="CW37" s="643"/>
      <c r="CX37" s="643"/>
      <c r="CY37" s="644"/>
      <c r="CZ37" s="615">
        <v>3.6</v>
      </c>
      <c r="DA37" s="641"/>
      <c r="DB37" s="641"/>
      <c r="DC37" s="645"/>
      <c r="DD37" s="619">
        <v>1000280</v>
      </c>
      <c r="DE37" s="643"/>
      <c r="DF37" s="643"/>
      <c r="DG37" s="643"/>
      <c r="DH37" s="643"/>
      <c r="DI37" s="643"/>
      <c r="DJ37" s="643"/>
      <c r="DK37" s="644"/>
      <c r="DL37" s="619">
        <v>789423</v>
      </c>
      <c r="DM37" s="643"/>
      <c r="DN37" s="643"/>
      <c r="DO37" s="643"/>
      <c r="DP37" s="643"/>
      <c r="DQ37" s="643"/>
      <c r="DR37" s="643"/>
      <c r="DS37" s="643"/>
      <c r="DT37" s="643"/>
      <c r="DU37" s="643"/>
      <c r="DV37" s="644"/>
      <c r="DW37" s="615">
        <v>5.5</v>
      </c>
      <c r="DX37" s="641"/>
      <c r="DY37" s="641"/>
      <c r="DZ37" s="641"/>
      <c r="EA37" s="641"/>
      <c r="EB37" s="641"/>
      <c r="EC37" s="642"/>
    </row>
    <row r="38" spans="2:133" ht="11.25" customHeight="1">
      <c r="B38" s="607" t="s">
        <v>322</v>
      </c>
      <c r="C38" s="608"/>
      <c r="D38" s="608"/>
      <c r="E38" s="608"/>
      <c r="F38" s="608"/>
      <c r="G38" s="608"/>
      <c r="H38" s="608"/>
      <c r="I38" s="608"/>
      <c r="J38" s="608"/>
      <c r="K38" s="608"/>
      <c r="L38" s="608"/>
      <c r="M38" s="608"/>
      <c r="N38" s="608"/>
      <c r="O38" s="608"/>
      <c r="P38" s="608"/>
      <c r="Q38" s="609"/>
      <c r="R38" s="610">
        <v>1211695</v>
      </c>
      <c r="S38" s="611"/>
      <c r="T38" s="611"/>
      <c r="U38" s="611"/>
      <c r="V38" s="611"/>
      <c r="W38" s="611"/>
      <c r="X38" s="611"/>
      <c r="Y38" s="612"/>
      <c r="Z38" s="613">
        <v>4.0999999999999996</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4117</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6614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1955417</v>
      </c>
      <c r="CS38" s="611"/>
      <c r="CT38" s="611"/>
      <c r="CU38" s="611"/>
      <c r="CV38" s="611"/>
      <c r="CW38" s="611"/>
      <c r="CX38" s="611"/>
      <c r="CY38" s="612"/>
      <c r="CZ38" s="615">
        <v>7.1</v>
      </c>
      <c r="DA38" s="641"/>
      <c r="DB38" s="641"/>
      <c r="DC38" s="645"/>
      <c r="DD38" s="619">
        <v>1559909</v>
      </c>
      <c r="DE38" s="611"/>
      <c r="DF38" s="611"/>
      <c r="DG38" s="611"/>
      <c r="DH38" s="611"/>
      <c r="DI38" s="611"/>
      <c r="DJ38" s="611"/>
      <c r="DK38" s="612"/>
      <c r="DL38" s="619">
        <v>1383178</v>
      </c>
      <c r="DM38" s="611"/>
      <c r="DN38" s="611"/>
      <c r="DO38" s="611"/>
      <c r="DP38" s="611"/>
      <c r="DQ38" s="611"/>
      <c r="DR38" s="611"/>
      <c r="DS38" s="611"/>
      <c r="DT38" s="611"/>
      <c r="DU38" s="611"/>
      <c r="DV38" s="612"/>
      <c r="DW38" s="615">
        <v>9.6999999999999993</v>
      </c>
      <c r="DX38" s="641"/>
      <c r="DY38" s="641"/>
      <c r="DZ38" s="641"/>
      <c r="EA38" s="641"/>
      <c r="EB38" s="641"/>
      <c r="EC38" s="642"/>
    </row>
    <row r="39" spans="2:133" ht="11.25" customHeight="1">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10379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896218</v>
      </c>
      <c r="CS39" s="643"/>
      <c r="CT39" s="643"/>
      <c r="CU39" s="643"/>
      <c r="CV39" s="643"/>
      <c r="CW39" s="643"/>
      <c r="CX39" s="643"/>
      <c r="CY39" s="644"/>
      <c r="CZ39" s="615">
        <v>3.2</v>
      </c>
      <c r="DA39" s="641"/>
      <c r="DB39" s="641"/>
      <c r="DC39" s="645"/>
      <c r="DD39" s="619">
        <v>888830</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c r="B40" s="607" t="s">
        <v>330</v>
      </c>
      <c r="C40" s="608"/>
      <c r="D40" s="608"/>
      <c r="E40" s="608"/>
      <c r="F40" s="608"/>
      <c r="G40" s="608"/>
      <c r="H40" s="608"/>
      <c r="I40" s="608"/>
      <c r="J40" s="608"/>
      <c r="K40" s="608"/>
      <c r="L40" s="608"/>
      <c r="M40" s="608"/>
      <c r="N40" s="608"/>
      <c r="O40" s="608"/>
      <c r="P40" s="608"/>
      <c r="Q40" s="609"/>
      <c r="R40" s="610">
        <v>119095</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217811</v>
      </c>
      <c r="CS40" s="611"/>
      <c r="CT40" s="611"/>
      <c r="CU40" s="611"/>
      <c r="CV40" s="611"/>
      <c r="CW40" s="611"/>
      <c r="CX40" s="611"/>
      <c r="CY40" s="612"/>
      <c r="CZ40" s="615">
        <v>0.8</v>
      </c>
      <c r="DA40" s="641"/>
      <c r="DB40" s="641"/>
      <c r="DC40" s="645"/>
      <c r="DD40" s="619">
        <v>216815</v>
      </c>
      <c r="DE40" s="611"/>
      <c r="DF40" s="611"/>
      <c r="DG40" s="611"/>
      <c r="DH40" s="611"/>
      <c r="DI40" s="611"/>
      <c r="DJ40" s="611"/>
      <c r="DK40" s="612"/>
      <c r="DL40" s="619">
        <v>11311</v>
      </c>
      <c r="DM40" s="611"/>
      <c r="DN40" s="611"/>
      <c r="DO40" s="611"/>
      <c r="DP40" s="611"/>
      <c r="DQ40" s="611"/>
      <c r="DR40" s="611"/>
      <c r="DS40" s="611"/>
      <c r="DT40" s="611"/>
      <c r="DU40" s="611"/>
      <c r="DV40" s="612"/>
      <c r="DW40" s="615">
        <v>0.1</v>
      </c>
      <c r="DX40" s="641"/>
      <c r="DY40" s="641"/>
      <c r="DZ40" s="641"/>
      <c r="EA40" s="641"/>
      <c r="EB40" s="641"/>
      <c r="EC40" s="642"/>
    </row>
    <row r="41" spans="2:133" ht="11.25" customHeight="1">
      <c r="B41" s="631" t="s">
        <v>335</v>
      </c>
      <c r="C41" s="632"/>
      <c r="D41" s="632"/>
      <c r="E41" s="632"/>
      <c r="F41" s="632"/>
      <c r="G41" s="632"/>
      <c r="H41" s="632"/>
      <c r="I41" s="632"/>
      <c r="J41" s="632"/>
      <c r="K41" s="632"/>
      <c r="L41" s="632"/>
      <c r="M41" s="632"/>
      <c r="N41" s="632"/>
      <c r="O41" s="632"/>
      <c r="P41" s="632"/>
      <c r="Q41" s="633"/>
      <c r="R41" s="682">
        <v>29235603</v>
      </c>
      <c r="S41" s="683"/>
      <c r="T41" s="683"/>
      <c r="U41" s="683"/>
      <c r="V41" s="683"/>
      <c r="W41" s="683"/>
      <c r="X41" s="683"/>
      <c r="Y41" s="687"/>
      <c r="Z41" s="688">
        <v>100</v>
      </c>
      <c r="AA41" s="688"/>
      <c r="AB41" s="688"/>
      <c r="AC41" s="688"/>
      <c r="AD41" s="689">
        <v>14136202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429750</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339</v>
      </c>
      <c r="AR42" s="680"/>
      <c r="AS42" s="680"/>
      <c r="AT42" s="680"/>
      <c r="AU42" s="680"/>
      <c r="AV42" s="680"/>
      <c r="AW42" s="680"/>
      <c r="AX42" s="680"/>
      <c r="AY42" s="681"/>
      <c r="AZ42" s="682">
        <v>1525667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435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2910193</v>
      </c>
      <c r="CS42" s="643"/>
      <c r="CT42" s="643"/>
      <c r="CU42" s="643"/>
      <c r="CV42" s="643"/>
      <c r="CW42" s="643"/>
      <c r="CX42" s="643"/>
      <c r="CY42" s="644"/>
      <c r="CZ42" s="615">
        <v>10.5</v>
      </c>
      <c r="DA42" s="641"/>
      <c r="DB42" s="641"/>
      <c r="DC42" s="645"/>
      <c r="DD42" s="619">
        <v>812658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342</v>
      </c>
      <c r="CD43" s="607" t="s">
        <v>343</v>
      </c>
      <c r="CE43" s="608"/>
      <c r="CF43" s="608"/>
      <c r="CG43" s="608"/>
      <c r="CH43" s="608"/>
      <c r="CI43" s="608"/>
      <c r="CJ43" s="608"/>
      <c r="CK43" s="608"/>
      <c r="CL43" s="608"/>
      <c r="CM43" s="608"/>
      <c r="CN43" s="608"/>
      <c r="CO43" s="608"/>
      <c r="CP43" s="608"/>
      <c r="CQ43" s="609"/>
      <c r="CR43" s="610">
        <v>75981</v>
      </c>
      <c r="CS43" s="643"/>
      <c r="CT43" s="643"/>
      <c r="CU43" s="643"/>
      <c r="CV43" s="643"/>
      <c r="CW43" s="643"/>
      <c r="CX43" s="643"/>
      <c r="CY43" s="644"/>
      <c r="CZ43" s="615">
        <v>0.3</v>
      </c>
      <c r="DA43" s="641"/>
      <c r="DB43" s="641"/>
      <c r="DC43" s="645"/>
      <c r="DD43" s="619">
        <v>75981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2897776</v>
      </c>
      <c r="CS44" s="611"/>
      <c r="CT44" s="611"/>
      <c r="CU44" s="611"/>
      <c r="CV44" s="611"/>
      <c r="CW44" s="611"/>
      <c r="CX44" s="611"/>
      <c r="CY44" s="612"/>
      <c r="CZ44" s="615">
        <v>10.5</v>
      </c>
      <c r="DA44" s="616"/>
      <c r="DB44" s="616"/>
      <c r="DC44" s="622"/>
      <c r="DD44" s="619">
        <v>807311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1792363</v>
      </c>
      <c r="CS45" s="643"/>
      <c r="CT45" s="643"/>
      <c r="CU45" s="643"/>
      <c r="CV45" s="643"/>
      <c r="CW45" s="643"/>
      <c r="CX45" s="643"/>
      <c r="CY45" s="644"/>
      <c r="CZ45" s="615">
        <v>6.5</v>
      </c>
      <c r="DA45" s="641"/>
      <c r="DB45" s="641"/>
      <c r="DC45" s="645"/>
      <c r="DD45" s="619">
        <v>481225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348</v>
      </c>
      <c r="CG46" s="608"/>
      <c r="CH46" s="608"/>
      <c r="CI46" s="608"/>
      <c r="CJ46" s="608"/>
      <c r="CK46" s="608"/>
      <c r="CL46" s="608"/>
      <c r="CM46" s="608"/>
      <c r="CN46" s="608"/>
      <c r="CO46" s="608"/>
      <c r="CP46" s="608"/>
      <c r="CQ46" s="609"/>
      <c r="CR46" s="610">
        <v>1104031</v>
      </c>
      <c r="CS46" s="611"/>
      <c r="CT46" s="611"/>
      <c r="CU46" s="611"/>
      <c r="CV46" s="611"/>
      <c r="CW46" s="611"/>
      <c r="CX46" s="611"/>
      <c r="CY46" s="612"/>
      <c r="CZ46" s="615">
        <v>4</v>
      </c>
      <c r="DA46" s="616"/>
      <c r="DB46" s="616"/>
      <c r="DC46" s="622"/>
      <c r="DD46" s="619">
        <v>324704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349</v>
      </c>
      <c r="CG47" s="608"/>
      <c r="CH47" s="608"/>
      <c r="CI47" s="608"/>
      <c r="CJ47" s="608"/>
      <c r="CK47" s="608"/>
      <c r="CL47" s="608"/>
      <c r="CM47" s="608"/>
      <c r="CN47" s="608"/>
      <c r="CO47" s="608"/>
      <c r="CP47" s="608"/>
      <c r="CQ47" s="609"/>
      <c r="CR47" s="610">
        <v>12417</v>
      </c>
      <c r="CS47" s="643"/>
      <c r="CT47" s="643"/>
      <c r="CU47" s="643"/>
      <c r="CV47" s="643"/>
      <c r="CW47" s="643"/>
      <c r="CX47" s="643"/>
      <c r="CY47" s="644"/>
      <c r="CZ47" s="615">
        <v>0</v>
      </c>
      <c r="DA47" s="641"/>
      <c r="DB47" s="641"/>
      <c r="DC47" s="645"/>
      <c r="DD47" s="619">
        <v>5347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351</v>
      </c>
      <c r="CE49" s="632"/>
      <c r="CF49" s="632"/>
      <c r="CG49" s="632"/>
      <c r="CH49" s="632"/>
      <c r="CI49" s="632"/>
      <c r="CJ49" s="632"/>
      <c r="CK49" s="632"/>
      <c r="CL49" s="632"/>
      <c r="CM49" s="632"/>
      <c r="CN49" s="632"/>
      <c r="CO49" s="632"/>
      <c r="CP49" s="632"/>
      <c r="CQ49" s="633"/>
      <c r="CR49" s="682">
        <v>27627279</v>
      </c>
      <c r="CS49" s="669"/>
      <c r="CT49" s="669"/>
      <c r="CU49" s="669"/>
      <c r="CV49" s="669"/>
      <c r="CW49" s="669"/>
      <c r="CX49" s="669"/>
      <c r="CY49" s="698"/>
      <c r="CZ49" s="690">
        <v>100</v>
      </c>
      <c r="DA49" s="699"/>
      <c r="DB49" s="699"/>
      <c r="DC49" s="700"/>
      <c r="DD49" s="701">
        <v>17036143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2Tq7XWnUGdSS91uDi/0AWYwHHIAnDg8Ozrh/4AzpGkCVBjKNw8pDo74uQpKdQkyZadoSaGSPh+WnloQ8ugeMQ==" saltValue="7TWXFonvnLi+aYlxRmSm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70" zoomScaleNormal="25" zoomScaleSheetLayoutView="70" workbookViewId="0">
      <selection activeCell="B37" sqref="E37:S37"/>
    </sheetView>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29055</v>
      </c>
      <c r="R7" s="740"/>
      <c r="S7" s="740"/>
      <c r="T7" s="740"/>
      <c r="U7" s="740"/>
      <c r="V7" s="740">
        <v>27447</v>
      </c>
      <c r="W7" s="740"/>
      <c r="X7" s="740"/>
      <c r="Y7" s="740"/>
      <c r="Z7" s="740"/>
      <c r="AA7" s="740">
        <v>1608</v>
      </c>
      <c r="AB7" s="740"/>
      <c r="AC7" s="740"/>
      <c r="AD7" s="740"/>
      <c r="AE7" s="741"/>
      <c r="AF7" s="742">
        <v>1425</v>
      </c>
      <c r="AG7" s="743"/>
      <c r="AH7" s="743"/>
      <c r="AI7" s="743"/>
      <c r="AJ7" s="744"/>
      <c r="AK7" s="745" t="s">
        <v>490</v>
      </c>
      <c r="AL7" s="746"/>
      <c r="AM7" s="746"/>
      <c r="AN7" s="746"/>
      <c r="AO7" s="746"/>
      <c r="AP7" s="746">
        <v>20078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c r="A8" s="233">
        <v>2</v>
      </c>
      <c r="B8" s="767" t="s">
        <v>375</v>
      </c>
      <c r="C8" s="768"/>
      <c r="D8" s="768"/>
      <c r="E8" s="768"/>
      <c r="F8" s="768"/>
      <c r="G8" s="768"/>
      <c r="H8" s="768"/>
      <c r="I8" s="768"/>
      <c r="J8" s="768"/>
      <c r="K8" s="768"/>
      <c r="L8" s="768"/>
      <c r="M8" s="768"/>
      <c r="N8" s="768"/>
      <c r="O8" s="768"/>
      <c r="P8" s="769"/>
      <c r="Q8" s="770">
        <v>187</v>
      </c>
      <c r="R8" s="771"/>
      <c r="S8" s="771"/>
      <c r="T8" s="771"/>
      <c r="U8" s="771"/>
      <c r="V8" s="771">
        <v>187</v>
      </c>
      <c r="W8" s="771"/>
      <c r="X8" s="771"/>
      <c r="Y8" s="771"/>
      <c r="Z8" s="771"/>
      <c r="AA8" s="771" t="s">
        <v>490</v>
      </c>
      <c r="AB8" s="771"/>
      <c r="AC8" s="771"/>
      <c r="AD8" s="771"/>
      <c r="AE8" s="772"/>
      <c r="AF8" s="773" t="s">
        <v>121</v>
      </c>
      <c r="AG8" s="774"/>
      <c r="AH8" s="774"/>
      <c r="AI8" s="774"/>
      <c r="AJ8" s="775"/>
      <c r="AK8" s="756" t="s">
        <v>490</v>
      </c>
      <c r="AL8" s="757"/>
      <c r="AM8" s="757"/>
      <c r="AN8" s="757"/>
      <c r="AO8" s="757"/>
      <c r="AP8" s="757" t="s">
        <v>490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377</v>
      </c>
      <c r="B23" s="776" t="s">
        <v>378</v>
      </c>
      <c r="C23" s="777"/>
      <c r="D23" s="777"/>
      <c r="E23" s="777"/>
      <c r="F23" s="777"/>
      <c r="G23" s="777"/>
      <c r="H23" s="777"/>
      <c r="I23" s="777"/>
      <c r="J23" s="777"/>
      <c r="K23" s="777"/>
      <c r="L23" s="777"/>
      <c r="M23" s="777"/>
      <c r="N23" s="777"/>
      <c r="O23" s="777"/>
      <c r="P23" s="778"/>
      <c r="Q23" s="779">
        <v>29242</v>
      </c>
      <c r="R23" s="780"/>
      <c r="S23" s="780"/>
      <c r="T23" s="780"/>
      <c r="U23" s="780"/>
      <c r="V23" s="780">
        <v>27634</v>
      </c>
      <c r="W23" s="780"/>
      <c r="X23" s="780"/>
      <c r="Y23" s="780"/>
      <c r="Z23" s="780"/>
      <c r="AA23" s="780">
        <v>1608</v>
      </c>
      <c r="AB23" s="780"/>
      <c r="AC23" s="780"/>
      <c r="AD23" s="780"/>
      <c r="AE23" s="781"/>
      <c r="AF23" s="782">
        <v>1425</v>
      </c>
      <c r="AG23" s="780"/>
      <c r="AH23" s="780"/>
      <c r="AI23" s="780"/>
      <c r="AJ23" s="783"/>
      <c r="AK23" s="784"/>
      <c r="AL23" s="785"/>
      <c r="AM23" s="785"/>
      <c r="AN23" s="785"/>
      <c r="AO23" s="785"/>
      <c r="AP23" s="780">
        <v>20078</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389</v>
      </c>
      <c r="C28" s="737"/>
      <c r="D28" s="737"/>
      <c r="E28" s="737"/>
      <c r="F28" s="737"/>
      <c r="G28" s="737"/>
      <c r="H28" s="737"/>
      <c r="I28" s="737"/>
      <c r="J28" s="737"/>
      <c r="K28" s="737"/>
      <c r="L28" s="737"/>
      <c r="M28" s="737"/>
      <c r="N28" s="737"/>
      <c r="O28" s="737"/>
      <c r="P28" s="738"/>
      <c r="Q28" s="809">
        <v>6338</v>
      </c>
      <c r="R28" s="810"/>
      <c r="S28" s="810"/>
      <c r="T28" s="810"/>
      <c r="U28" s="810"/>
      <c r="V28" s="810">
        <v>6301</v>
      </c>
      <c r="W28" s="810"/>
      <c r="X28" s="810"/>
      <c r="Y28" s="810"/>
      <c r="Z28" s="810"/>
      <c r="AA28" s="810">
        <v>37</v>
      </c>
      <c r="AB28" s="810"/>
      <c r="AC28" s="810"/>
      <c r="AD28" s="810"/>
      <c r="AE28" s="811"/>
      <c r="AF28" s="812">
        <v>37</v>
      </c>
      <c r="AG28" s="810"/>
      <c r="AH28" s="810"/>
      <c r="AI28" s="810"/>
      <c r="AJ28" s="813"/>
      <c r="AK28" s="814">
        <v>545</v>
      </c>
      <c r="AL28" s="815"/>
      <c r="AM28" s="815"/>
      <c r="AN28" s="815"/>
      <c r="AO28" s="815"/>
      <c r="AP28" s="815" t="s">
        <v>490</v>
      </c>
      <c r="AQ28" s="815"/>
      <c r="AR28" s="815"/>
      <c r="AS28" s="815"/>
      <c r="AT28" s="815"/>
      <c r="AU28" s="815" t="s">
        <v>490</v>
      </c>
      <c r="AV28" s="815"/>
      <c r="AW28" s="815"/>
      <c r="AX28" s="815"/>
      <c r="AY28" s="815"/>
      <c r="AZ28" s="816" t="s">
        <v>490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390</v>
      </c>
      <c r="C29" s="768"/>
      <c r="D29" s="768"/>
      <c r="E29" s="768"/>
      <c r="F29" s="768"/>
      <c r="G29" s="768"/>
      <c r="H29" s="768"/>
      <c r="I29" s="768"/>
      <c r="J29" s="768"/>
      <c r="K29" s="768"/>
      <c r="L29" s="768"/>
      <c r="M29" s="768"/>
      <c r="N29" s="768"/>
      <c r="O29" s="768"/>
      <c r="P29" s="769"/>
      <c r="Q29" s="770">
        <v>5086</v>
      </c>
      <c r="R29" s="771"/>
      <c r="S29" s="771"/>
      <c r="T29" s="771"/>
      <c r="U29" s="771"/>
      <c r="V29" s="771">
        <v>4934</v>
      </c>
      <c r="W29" s="771"/>
      <c r="X29" s="771"/>
      <c r="Y29" s="771"/>
      <c r="Z29" s="771"/>
      <c r="AA29" s="771">
        <v>152</v>
      </c>
      <c r="AB29" s="771"/>
      <c r="AC29" s="771"/>
      <c r="AD29" s="771"/>
      <c r="AE29" s="772"/>
      <c r="AF29" s="773">
        <v>152</v>
      </c>
      <c r="AG29" s="774"/>
      <c r="AH29" s="774"/>
      <c r="AI29" s="774"/>
      <c r="AJ29" s="775"/>
      <c r="AK29" s="821">
        <v>824</v>
      </c>
      <c r="AL29" s="817"/>
      <c r="AM29" s="817"/>
      <c r="AN29" s="817"/>
      <c r="AO29" s="817"/>
      <c r="AP29" s="817" t="s">
        <v>490</v>
      </c>
      <c r="AQ29" s="817"/>
      <c r="AR29" s="817"/>
      <c r="AS29" s="817"/>
      <c r="AT29" s="817"/>
      <c r="AU29" s="817" t="s">
        <v>490</v>
      </c>
      <c r="AV29" s="817"/>
      <c r="AW29" s="817"/>
      <c r="AX29" s="817"/>
      <c r="AY29" s="817"/>
      <c r="AZ29" s="818" t="s">
        <v>490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391</v>
      </c>
      <c r="C30" s="768"/>
      <c r="D30" s="768"/>
      <c r="E30" s="768"/>
      <c r="F30" s="768"/>
      <c r="G30" s="768"/>
      <c r="H30" s="768"/>
      <c r="I30" s="768"/>
      <c r="J30" s="768"/>
      <c r="K30" s="768"/>
      <c r="L30" s="768"/>
      <c r="M30" s="768"/>
      <c r="N30" s="768"/>
      <c r="O30" s="768"/>
      <c r="P30" s="769"/>
      <c r="Q30" s="770">
        <v>812</v>
      </c>
      <c r="R30" s="771"/>
      <c r="S30" s="771"/>
      <c r="T30" s="771"/>
      <c r="U30" s="771"/>
      <c r="V30" s="771">
        <v>807</v>
      </c>
      <c r="W30" s="771"/>
      <c r="X30" s="771"/>
      <c r="Y30" s="771"/>
      <c r="Z30" s="771"/>
      <c r="AA30" s="771">
        <v>5</v>
      </c>
      <c r="AB30" s="771"/>
      <c r="AC30" s="771"/>
      <c r="AD30" s="771"/>
      <c r="AE30" s="772"/>
      <c r="AF30" s="773">
        <v>5</v>
      </c>
      <c r="AG30" s="774"/>
      <c r="AH30" s="774"/>
      <c r="AI30" s="774"/>
      <c r="AJ30" s="775"/>
      <c r="AK30" s="821">
        <v>165</v>
      </c>
      <c r="AL30" s="817"/>
      <c r="AM30" s="817"/>
      <c r="AN30" s="817"/>
      <c r="AO30" s="817"/>
      <c r="AP30" s="817" t="s">
        <v>490</v>
      </c>
      <c r="AQ30" s="817"/>
      <c r="AR30" s="817"/>
      <c r="AS30" s="817"/>
      <c r="AT30" s="817"/>
      <c r="AU30" s="817" t="s">
        <v>490</v>
      </c>
      <c r="AV30" s="817"/>
      <c r="AW30" s="817"/>
      <c r="AX30" s="817"/>
      <c r="AY30" s="817"/>
      <c r="AZ30" s="818" t="s">
        <v>490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392</v>
      </c>
      <c r="C31" s="768"/>
      <c r="D31" s="768"/>
      <c r="E31" s="768"/>
      <c r="F31" s="768"/>
      <c r="G31" s="768"/>
      <c r="H31" s="768"/>
      <c r="I31" s="768"/>
      <c r="J31" s="768"/>
      <c r="K31" s="768"/>
      <c r="L31" s="768"/>
      <c r="M31" s="768"/>
      <c r="N31" s="768"/>
      <c r="O31" s="768"/>
      <c r="P31" s="769"/>
      <c r="Q31" s="770">
        <v>897</v>
      </c>
      <c r="R31" s="771"/>
      <c r="S31" s="771"/>
      <c r="T31" s="771"/>
      <c r="U31" s="771"/>
      <c r="V31" s="771">
        <v>57</v>
      </c>
      <c r="W31" s="771"/>
      <c r="X31" s="771"/>
      <c r="Y31" s="771"/>
      <c r="Z31" s="771"/>
      <c r="AA31" s="771">
        <v>840</v>
      </c>
      <c r="AB31" s="771"/>
      <c r="AC31" s="771"/>
      <c r="AD31" s="771"/>
      <c r="AE31" s="772"/>
      <c r="AF31" s="773">
        <v>840</v>
      </c>
      <c r="AG31" s="774"/>
      <c r="AH31" s="774"/>
      <c r="AI31" s="774"/>
      <c r="AJ31" s="775"/>
      <c r="AK31" s="821">
        <v>9</v>
      </c>
      <c r="AL31" s="817"/>
      <c r="AM31" s="817"/>
      <c r="AN31" s="817"/>
      <c r="AO31" s="817"/>
      <c r="AP31" s="817">
        <v>2487</v>
      </c>
      <c r="AQ31" s="817"/>
      <c r="AR31" s="817"/>
      <c r="AS31" s="817"/>
      <c r="AT31" s="817"/>
      <c r="AU31" s="817">
        <v>22</v>
      </c>
      <c r="AV31" s="817"/>
      <c r="AW31" s="817"/>
      <c r="AX31" s="817"/>
      <c r="AY31" s="817"/>
      <c r="AZ31" s="818" t="s">
        <v>490</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394</v>
      </c>
      <c r="C32" s="768"/>
      <c r="D32" s="768"/>
      <c r="E32" s="768"/>
      <c r="F32" s="768"/>
      <c r="G32" s="768"/>
      <c r="H32" s="768"/>
      <c r="I32" s="768"/>
      <c r="J32" s="768"/>
      <c r="K32" s="768"/>
      <c r="L32" s="768"/>
      <c r="M32" s="768"/>
      <c r="N32" s="768"/>
      <c r="O32" s="768"/>
      <c r="P32" s="769"/>
      <c r="Q32" s="770">
        <v>583</v>
      </c>
      <c r="R32" s="771"/>
      <c r="S32" s="771"/>
      <c r="T32" s="771"/>
      <c r="U32" s="771"/>
      <c r="V32" s="771">
        <v>4</v>
      </c>
      <c r="W32" s="771"/>
      <c r="X32" s="771"/>
      <c r="Y32" s="771"/>
      <c r="Z32" s="771"/>
      <c r="AA32" s="771">
        <v>579</v>
      </c>
      <c r="AB32" s="771"/>
      <c r="AC32" s="771"/>
      <c r="AD32" s="771"/>
      <c r="AE32" s="772"/>
      <c r="AF32" s="773">
        <v>579</v>
      </c>
      <c r="AG32" s="774"/>
      <c r="AH32" s="774"/>
      <c r="AI32" s="774"/>
      <c r="AJ32" s="775"/>
      <c r="AK32" s="821" t="s">
        <v>490</v>
      </c>
      <c r="AL32" s="817"/>
      <c r="AM32" s="817"/>
      <c r="AN32" s="817"/>
      <c r="AO32" s="817"/>
      <c r="AP32" s="817" t="s">
        <v>490</v>
      </c>
      <c r="AQ32" s="817"/>
      <c r="AR32" s="817"/>
      <c r="AS32" s="817"/>
      <c r="AT32" s="817"/>
      <c r="AU32" s="817" t="s">
        <v>490</v>
      </c>
      <c r="AV32" s="817"/>
      <c r="AW32" s="817"/>
      <c r="AX32" s="817"/>
      <c r="AY32" s="817"/>
      <c r="AZ32" s="818" t="s">
        <v>490</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395</v>
      </c>
      <c r="C33" s="768"/>
      <c r="D33" s="768"/>
      <c r="E33" s="768"/>
      <c r="F33" s="768"/>
      <c r="G33" s="768"/>
      <c r="H33" s="768"/>
      <c r="I33" s="768"/>
      <c r="J33" s="768"/>
      <c r="K33" s="768"/>
      <c r="L33" s="768"/>
      <c r="M33" s="768"/>
      <c r="N33" s="768"/>
      <c r="O33" s="768"/>
      <c r="P33" s="769"/>
      <c r="Q33" s="770">
        <v>1236</v>
      </c>
      <c r="R33" s="771"/>
      <c r="S33" s="771"/>
      <c r="T33" s="771"/>
      <c r="U33" s="771"/>
      <c r="V33" s="771">
        <v>248</v>
      </c>
      <c r="W33" s="771"/>
      <c r="X33" s="771"/>
      <c r="Y33" s="771"/>
      <c r="Z33" s="771"/>
      <c r="AA33" s="771">
        <v>948</v>
      </c>
      <c r="AB33" s="771"/>
      <c r="AC33" s="771"/>
      <c r="AD33" s="771"/>
      <c r="AE33" s="772"/>
      <c r="AF33" s="773">
        <v>948</v>
      </c>
      <c r="AG33" s="774"/>
      <c r="AH33" s="774"/>
      <c r="AI33" s="774"/>
      <c r="AJ33" s="775"/>
      <c r="AK33" s="821">
        <v>581</v>
      </c>
      <c r="AL33" s="817"/>
      <c r="AM33" s="817"/>
      <c r="AN33" s="817"/>
      <c r="AO33" s="817"/>
      <c r="AP33" s="817">
        <v>6028</v>
      </c>
      <c r="AQ33" s="817"/>
      <c r="AR33" s="817"/>
      <c r="AS33" s="817"/>
      <c r="AT33" s="817"/>
      <c r="AU33" s="817">
        <v>4081</v>
      </c>
      <c r="AV33" s="817"/>
      <c r="AW33" s="817"/>
      <c r="AX33" s="817"/>
      <c r="AY33" s="817"/>
      <c r="AZ33" s="818" t="s">
        <v>490</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396</v>
      </c>
      <c r="C34" s="768"/>
      <c r="D34" s="768"/>
      <c r="E34" s="768"/>
      <c r="F34" s="768"/>
      <c r="G34" s="768"/>
      <c r="H34" s="768"/>
      <c r="I34" s="768"/>
      <c r="J34" s="768"/>
      <c r="K34" s="768"/>
      <c r="L34" s="768"/>
      <c r="M34" s="768"/>
      <c r="N34" s="768"/>
      <c r="O34" s="768"/>
      <c r="P34" s="769"/>
      <c r="Q34" s="770">
        <v>62</v>
      </c>
      <c r="R34" s="771"/>
      <c r="S34" s="771"/>
      <c r="T34" s="771"/>
      <c r="U34" s="771"/>
      <c r="V34" s="771">
        <v>53</v>
      </c>
      <c r="W34" s="771"/>
      <c r="X34" s="771"/>
      <c r="Y34" s="771"/>
      <c r="Z34" s="771"/>
      <c r="AA34" s="771">
        <v>6</v>
      </c>
      <c r="AB34" s="771"/>
      <c r="AC34" s="771"/>
      <c r="AD34" s="771"/>
      <c r="AE34" s="772"/>
      <c r="AF34" s="773" t="s">
        <v>121</v>
      </c>
      <c r="AG34" s="774"/>
      <c r="AH34" s="774"/>
      <c r="AI34" s="774"/>
      <c r="AJ34" s="775"/>
      <c r="AK34" s="821" t="s">
        <v>490</v>
      </c>
      <c r="AL34" s="817"/>
      <c r="AM34" s="817"/>
      <c r="AN34" s="817"/>
      <c r="AO34" s="817"/>
      <c r="AP34" s="817" t="s">
        <v>490</v>
      </c>
      <c r="AQ34" s="817"/>
      <c r="AR34" s="817"/>
      <c r="AS34" s="817"/>
      <c r="AT34" s="817"/>
      <c r="AU34" s="817" t="s">
        <v>490</v>
      </c>
      <c r="AV34" s="817"/>
      <c r="AW34" s="817"/>
      <c r="AX34" s="817"/>
      <c r="AY34" s="817"/>
      <c r="AZ34" s="818" t="s">
        <v>490</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377</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2561</v>
      </c>
      <c r="AG63" s="831"/>
      <c r="AH63" s="831"/>
      <c r="AI63" s="831"/>
      <c r="AJ63" s="832"/>
      <c r="AK63" s="833"/>
      <c r="AL63" s="828"/>
      <c r="AM63" s="828"/>
      <c r="AN63" s="828"/>
      <c r="AO63" s="828"/>
      <c r="AP63" s="831">
        <v>8515</v>
      </c>
      <c r="AQ63" s="831"/>
      <c r="AR63" s="831"/>
      <c r="AS63" s="831"/>
      <c r="AT63" s="831"/>
      <c r="AU63" s="831">
        <v>4013</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550</v>
      </c>
      <c r="C68" s="857"/>
      <c r="D68" s="857"/>
      <c r="E68" s="857"/>
      <c r="F68" s="857"/>
      <c r="G68" s="857"/>
      <c r="H68" s="857"/>
      <c r="I68" s="857"/>
      <c r="J68" s="857"/>
      <c r="K68" s="857"/>
      <c r="L68" s="857"/>
      <c r="M68" s="857"/>
      <c r="N68" s="857"/>
      <c r="O68" s="857"/>
      <c r="P68" s="858"/>
      <c r="Q68" s="859">
        <v>5250</v>
      </c>
      <c r="R68" s="853"/>
      <c r="S68" s="853"/>
      <c r="T68" s="853"/>
      <c r="U68" s="853"/>
      <c r="V68" s="853">
        <v>5104</v>
      </c>
      <c r="W68" s="853"/>
      <c r="X68" s="853"/>
      <c r="Y68" s="853"/>
      <c r="Z68" s="853"/>
      <c r="AA68" s="853">
        <v>146</v>
      </c>
      <c r="AB68" s="853"/>
      <c r="AC68" s="853"/>
      <c r="AD68" s="853"/>
      <c r="AE68" s="853"/>
      <c r="AF68" s="853">
        <v>146</v>
      </c>
      <c r="AG68" s="853"/>
      <c r="AH68" s="853"/>
      <c r="AI68" s="853"/>
      <c r="AJ68" s="853"/>
      <c r="AK68" s="853">
        <v>2418</v>
      </c>
      <c r="AL68" s="853"/>
      <c r="AM68" s="853"/>
      <c r="AN68" s="853"/>
      <c r="AO68" s="853"/>
      <c r="AP68" s="853">
        <v>0</v>
      </c>
      <c r="AQ68" s="853"/>
      <c r="AR68" s="853"/>
      <c r="AS68" s="853"/>
      <c r="AT68" s="853"/>
      <c r="AU68" s="853" t="s">
        <v>490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551</v>
      </c>
      <c r="C69" s="861"/>
      <c r="D69" s="861"/>
      <c r="E69" s="861"/>
      <c r="F69" s="861"/>
      <c r="G69" s="861"/>
      <c r="H69" s="861"/>
      <c r="I69" s="861"/>
      <c r="J69" s="861"/>
      <c r="K69" s="861"/>
      <c r="L69" s="861"/>
      <c r="M69" s="861"/>
      <c r="N69" s="861"/>
      <c r="O69" s="861"/>
      <c r="P69" s="862"/>
      <c r="Q69" s="863">
        <v>604</v>
      </c>
      <c r="R69" s="817"/>
      <c r="S69" s="817"/>
      <c r="T69" s="817"/>
      <c r="U69" s="817"/>
      <c r="V69" s="817">
        <v>557</v>
      </c>
      <c r="W69" s="817"/>
      <c r="X69" s="817"/>
      <c r="Y69" s="817"/>
      <c r="Z69" s="817"/>
      <c r="AA69" s="817">
        <v>47</v>
      </c>
      <c r="AB69" s="817"/>
      <c r="AC69" s="817"/>
      <c r="AD69" s="817"/>
      <c r="AE69" s="817"/>
      <c r="AF69" s="817">
        <v>47</v>
      </c>
      <c r="AG69" s="817"/>
      <c r="AH69" s="817"/>
      <c r="AI69" s="817"/>
      <c r="AJ69" s="817"/>
      <c r="AK69" s="817">
        <v>0</v>
      </c>
      <c r="AL69" s="817"/>
      <c r="AM69" s="817"/>
      <c r="AN69" s="817"/>
      <c r="AO69" s="817"/>
      <c r="AP69" s="817">
        <v>140</v>
      </c>
      <c r="AQ69" s="817"/>
      <c r="AR69" s="817"/>
      <c r="AS69" s="817"/>
      <c r="AT69" s="817"/>
      <c r="AU69" s="817" t="s">
        <v>490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552</v>
      </c>
      <c r="C70" s="861"/>
      <c r="D70" s="861"/>
      <c r="E70" s="861"/>
      <c r="F70" s="861"/>
      <c r="G70" s="861"/>
      <c r="H70" s="861"/>
      <c r="I70" s="861"/>
      <c r="J70" s="861"/>
      <c r="K70" s="861"/>
      <c r="L70" s="861"/>
      <c r="M70" s="861"/>
      <c r="N70" s="861"/>
      <c r="O70" s="861"/>
      <c r="P70" s="862"/>
      <c r="Q70" s="863">
        <v>4849</v>
      </c>
      <c r="R70" s="817"/>
      <c r="S70" s="817"/>
      <c r="T70" s="817"/>
      <c r="U70" s="817"/>
      <c r="V70" s="817">
        <v>4646</v>
      </c>
      <c r="W70" s="817"/>
      <c r="X70" s="817"/>
      <c r="Y70" s="817"/>
      <c r="Z70" s="817"/>
      <c r="AA70" s="817">
        <v>203</v>
      </c>
      <c r="AB70" s="817"/>
      <c r="AC70" s="817"/>
      <c r="AD70" s="817"/>
      <c r="AE70" s="817"/>
      <c r="AF70" s="817">
        <v>203</v>
      </c>
      <c r="AG70" s="817"/>
      <c r="AH70" s="817"/>
      <c r="AI70" s="817"/>
      <c r="AJ70" s="817"/>
      <c r="AK70" s="817">
        <v>202</v>
      </c>
      <c r="AL70" s="817"/>
      <c r="AM70" s="817"/>
      <c r="AN70" s="817"/>
      <c r="AO70" s="817"/>
      <c r="AP70" s="817">
        <v>14729</v>
      </c>
      <c r="AQ70" s="817"/>
      <c r="AR70" s="817"/>
      <c r="AS70" s="817"/>
      <c r="AT70" s="817"/>
      <c r="AU70" s="817" t="s">
        <v>490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553</v>
      </c>
      <c r="C71" s="861"/>
      <c r="D71" s="861"/>
      <c r="E71" s="861"/>
      <c r="F71" s="861"/>
      <c r="G71" s="861"/>
      <c r="H71" s="861"/>
      <c r="I71" s="861"/>
      <c r="J71" s="861"/>
      <c r="K71" s="861"/>
      <c r="L71" s="861"/>
      <c r="M71" s="861"/>
      <c r="N71" s="861"/>
      <c r="O71" s="861"/>
      <c r="P71" s="862"/>
      <c r="Q71" s="863">
        <v>270</v>
      </c>
      <c r="R71" s="817"/>
      <c r="S71" s="817"/>
      <c r="T71" s="817"/>
      <c r="U71" s="817"/>
      <c r="V71" s="817">
        <v>247</v>
      </c>
      <c r="W71" s="817"/>
      <c r="X71" s="817"/>
      <c r="Y71" s="817"/>
      <c r="Z71" s="817"/>
      <c r="AA71" s="817">
        <v>23</v>
      </c>
      <c r="AB71" s="817"/>
      <c r="AC71" s="817"/>
      <c r="AD71" s="817"/>
      <c r="AE71" s="817"/>
      <c r="AF71" s="817">
        <v>23</v>
      </c>
      <c r="AG71" s="817"/>
      <c r="AH71" s="817"/>
      <c r="AI71" s="817"/>
      <c r="AJ71" s="817"/>
      <c r="AK71" s="817" t="s">
        <v>490</v>
      </c>
      <c r="AL71" s="817"/>
      <c r="AM71" s="817"/>
      <c r="AN71" s="817"/>
      <c r="AO71" s="817"/>
      <c r="AP71" s="817" t="s">
        <v>490</v>
      </c>
      <c r="AQ71" s="817"/>
      <c r="AR71" s="817"/>
      <c r="AS71" s="817"/>
      <c r="AT71" s="817"/>
      <c r="AU71" s="817" t="s">
        <v>490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554</v>
      </c>
      <c r="C72" s="861"/>
      <c r="D72" s="861"/>
      <c r="E72" s="861"/>
      <c r="F72" s="861"/>
      <c r="G72" s="861"/>
      <c r="H72" s="861"/>
      <c r="I72" s="861"/>
      <c r="J72" s="861"/>
      <c r="K72" s="861"/>
      <c r="L72" s="861"/>
      <c r="M72" s="861"/>
      <c r="N72" s="861"/>
      <c r="O72" s="861"/>
      <c r="P72" s="862"/>
      <c r="Q72" s="863">
        <v>315636</v>
      </c>
      <c r="R72" s="817"/>
      <c r="S72" s="817"/>
      <c r="T72" s="817"/>
      <c r="U72" s="817"/>
      <c r="V72" s="817">
        <v>306127</v>
      </c>
      <c r="W72" s="817"/>
      <c r="X72" s="817"/>
      <c r="Y72" s="817"/>
      <c r="Z72" s="817"/>
      <c r="AA72" s="817">
        <v>9509</v>
      </c>
      <c r="AB72" s="817"/>
      <c r="AC72" s="817"/>
      <c r="AD72" s="817"/>
      <c r="AE72" s="817"/>
      <c r="AF72" s="817">
        <v>6033</v>
      </c>
      <c r="AG72" s="817"/>
      <c r="AH72" s="817"/>
      <c r="AI72" s="817"/>
      <c r="AJ72" s="817"/>
      <c r="AK72" s="817" t="s">
        <v>490</v>
      </c>
      <c r="AL72" s="817"/>
      <c r="AM72" s="817"/>
      <c r="AN72" s="817"/>
      <c r="AO72" s="817"/>
      <c r="AP72" s="817" t="s">
        <v>490</v>
      </c>
      <c r="AQ72" s="817"/>
      <c r="AR72" s="817"/>
      <c r="AS72" s="817"/>
      <c r="AT72" s="817"/>
      <c r="AU72" s="817" t="s">
        <v>490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377</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6452</v>
      </c>
      <c r="AG88" s="831"/>
      <c r="AH88" s="831"/>
      <c r="AI88" s="831"/>
      <c r="AJ88" s="831"/>
      <c r="AK88" s="828"/>
      <c r="AL88" s="828"/>
      <c r="AM88" s="828"/>
      <c r="AN88" s="828"/>
      <c r="AO88" s="828"/>
      <c r="AP88" s="831">
        <v>14869</v>
      </c>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2354445</v>
      </c>
      <c r="AB110" s="887"/>
      <c r="AC110" s="887"/>
      <c r="AD110" s="887"/>
      <c r="AE110" s="888"/>
      <c r="AF110" s="889">
        <v>2463891</v>
      </c>
      <c r="AG110" s="887"/>
      <c r="AH110" s="887"/>
      <c r="AI110" s="887"/>
      <c r="AJ110" s="888"/>
      <c r="AK110" s="889">
        <v>2186450</v>
      </c>
      <c r="AL110" s="887"/>
      <c r="AM110" s="887"/>
      <c r="AN110" s="887"/>
      <c r="AO110" s="888"/>
      <c r="AP110" s="890">
        <v>17</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22060936</v>
      </c>
      <c r="BR110" s="918"/>
      <c r="BS110" s="918"/>
      <c r="BT110" s="918"/>
      <c r="BU110" s="918"/>
      <c r="BV110" s="918">
        <v>20960389</v>
      </c>
      <c r="BW110" s="918"/>
      <c r="BX110" s="918"/>
      <c r="BY110" s="918"/>
      <c r="BZ110" s="918"/>
      <c r="CA110" s="918">
        <v>20077609</v>
      </c>
      <c r="CB110" s="918"/>
      <c r="CC110" s="918"/>
      <c r="CD110" s="918"/>
      <c r="CE110" s="918"/>
      <c r="CF110" s="931">
        <v>155.80000000000001</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2</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5094578</v>
      </c>
      <c r="BR112" s="913"/>
      <c r="BS112" s="913"/>
      <c r="BT112" s="913"/>
      <c r="BU112" s="913"/>
      <c r="BV112" s="913">
        <v>4934775</v>
      </c>
      <c r="BW112" s="913"/>
      <c r="BX112" s="913"/>
      <c r="BY112" s="913"/>
      <c r="BZ112" s="913"/>
      <c r="CA112" s="913">
        <v>4155213</v>
      </c>
      <c r="CB112" s="913"/>
      <c r="CC112" s="913"/>
      <c r="CD112" s="913"/>
      <c r="CE112" s="913"/>
      <c r="CF112" s="907">
        <v>32.299999999999997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479287</v>
      </c>
      <c r="AB113" s="925"/>
      <c r="AC113" s="925"/>
      <c r="AD113" s="925"/>
      <c r="AE113" s="926"/>
      <c r="AF113" s="927">
        <v>399544</v>
      </c>
      <c r="AG113" s="925"/>
      <c r="AH113" s="925"/>
      <c r="AI113" s="925"/>
      <c r="AJ113" s="926"/>
      <c r="AK113" s="927">
        <v>371048</v>
      </c>
      <c r="AL113" s="925"/>
      <c r="AM113" s="925"/>
      <c r="AN113" s="925"/>
      <c r="AO113" s="926"/>
      <c r="AP113" s="928">
        <v>2.9</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4409363</v>
      </c>
      <c r="BR113" s="913"/>
      <c r="BS113" s="913"/>
      <c r="BT113" s="913"/>
      <c r="BU113" s="913"/>
      <c r="BV113" s="913">
        <v>4378098</v>
      </c>
      <c r="BW113" s="913"/>
      <c r="BX113" s="913"/>
      <c r="BY113" s="913"/>
      <c r="BZ113" s="913"/>
      <c r="CA113" s="913">
        <v>4433631</v>
      </c>
      <c r="CB113" s="913"/>
      <c r="CC113" s="913"/>
      <c r="CD113" s="913"/>
      <c r="CE113" s="913"/>
      <c r="CF113" s="907">
        <v>34.4</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2</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102839</v>
      </c>
      <c r="AB114" s="946"/>
      <c r="AC114" s="946"/>
      <c r="AD114" s="946"/>
      <c r="AE114" s="947"/>
      <c r="AF114" s="948">
        <v>99223</v>
      </c>
      <c r="AG114" s="946"/>
      <c r="AH114" s="946"/>
      <c r="AI114" s="946"/>
      <c r="AJ114" s="947"/>
      <c r="AK114" s="948">
        <v>192939</v>
      </c>
      <c r="AL114" s="946"/>
      <c r="AM114" s="946"/>
      <c r="AN114" s="946"/>
      <c r="AO114" s="947"/>
      <c r="AP114" s="949">
        <v>1.5</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t="s">
        <v>121</v>
      </c>
      <c r="BR114" s="913"/>
      <c r="BS114" s="913"/>
      <c r="BT114" s="913"/>
      <c r="BU114" s="913"/>
      <c r="BV114" s="913" t="s">
        <v>121</v>
      </c>
      <c r="BW114" s="913"/>
      <c r="BX114" s="913"/>
      <c r="BY114" s="913"/>
      <c r="BZ114" s="913"/>
      <c r="CA114" s="913" t="s">
        <v>121</v>
      </c>
      <c r="CB114" s="913"/>
      <c r="CC114" s="913"/>
      <c r="CD114" s="913"/>
      <c r="CE114" s="913"/>
      <c r="CF114" s="907" t="s">
        <v>121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64521</v>
      </c>
      <c r="AB115" s="925"/>
      <c r="AC115" s="925"/>
      <c r="AD115" s="925"/>
      <c r="AE115" s="926"/>
      <c r="AF115" s="927">
        <v>2</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575</v>
      </c>
      <c r="AB116" s="946"/>
      <c r="AC116" s="946"/>
      <c r="AD116" s="946"/>
      <c r="AE116" s="947"/>
      <c r="AF116" s="948">
        <v>493</v>
      </c>
      <c r="AG116" s="946"/>
      <c r="AH116" s="946"/>
      <c r="AI116" s="946"/>
      <c r="AJ116" s="947"/>
      <c r="AK116" s="948">
        <v>493</v>
      </c>
      <c r="AL116" s="946"/>
      <c r="AM116" s="946"/>
      <c r="AN116" s="946"/>
      <c r="AO116" s="947"/>
      <c r="AP116" s="949">
        <v>0</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3001667</v>
      </c>
      <c r="AB117" s="966"/>
      <c r="AC117" s="966"/>
      <c r="AD117" s="966"/>
      <c r="AE117" s="967"/>
      <c r="AF117" s="968">
        <v>2963153</v>
      </c>
      <c r="AG117" s="966"/>
      <c r="AH117" s="966"/>
      <c r="AI117" s="966"/>
      <c r="AJ117" s="967"/>
      <c r="AK117" s="968">
        <v>2750930</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31564879</v>
      </c>
      <c r="BR119" s="987"/>
      <c r="BS119" s="987"/>
      <c r="BT119" s="987"/>
      <c r="BU119" s="987"/>
      <c r="BV119" s="987">
        <v>30273262</v>
      </c>
      <c r="BW119" s="987"/>
      <c r="BX119" s="987"/>
      <c r="BY119" s="987"/>
      <c r="BZ119" s="987"/>
      <c r="CA119" s="987">
        <v>28666453</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8750491</v>
      </c>
      <c r="BR120" s="918"/>
      <c r="BS120" s="918"/>
      <c r="BT120" s="918"/>
      <c r="BU120" s="918"/>
      <c r="BV120" s="918">
        <v>9714707</v>
      </c>
      <c r="BW120" s="918"/>
      <c r="BX120" s="918"/>
      <c r="BY120" s="918"/>
      <c r="BZ120" s="918"/>
      <c r="CA120" s="918">
        <v>9152589</v>
      </c>
      <c r="CB120" s="918"/>
      <c r="CC120" s="918"/>
      <c r="CD120" s="918"/>
      <c r="CE120" s="918"/>
      <c r="CF120" s="931">
        <v>71</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5074897</v>
      </c>
      <c r="DH120" s="918"/>
      <c r="DI120" s="918"/>
      <c r="DJ120" s="918"/>
      <c r="DK120" s="918"/>
      <c r="DL120" s="918">
        <v>4902931</v>
      </c>
      <c r="DM120" s="918"/>
      <c r="DN120" s="918"/>
      <c r="DO120" s="918"/>
      <c r="DP120" s="918"/>
      <c r="DQ120" s="918">
        <v>4081228</v>
      </c>
      <c r="DR120" s="918"/>
      <c r="DS120" s="918"/>
      <c r="DT120" s="918"/>
      <c r="DU120" s="918"/>
      <c r="DV120" s="919">
        <v>31.7</v>
      </c>
      <c r="DW120" s="919"/>
      <c r="DX120" s="919"/>
      <c r="DY120" s="919"/>
      <c r="DZ120" s="920"/>
    </row>
    <row r="121" spans="1:130" s="224" customFormat="1" ht="26.25" customHeight="1">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64521</v>
      </c>
      <c r="AB121" s="946"/>
      <c r="AC121" s="946"/>
      <c r="AD121" s="946"/>
      <c r="AE121" s="947"/>
      <c r="AF121" s="948">
        <v>2</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328114</v>
      </c>
      <c r="BR121" s="913"/>
      <c r="BS121" s="913"/>
      <c r="BT121" s="913"/>
      <c r="BU121" s="913"/>
      <c r="BV121" s="913">
        <v>246884</v>
      </c>
      <c r="BW121" s="913"/>
      <c r="BX121" s="913"/>
      <c r="BY121" s="913"/>
      <c r="BZ121" s="913"/>
      <c r="CA121" s="913">
        <v>176676</v>
      </c>
      <c r="CB121" s="913"/>
      <c r="CC121" s="913"/>
      <c r="CD121" s="913"/>
      <c r="CE121" s="913"/>
      <c r="CF121" s="907">
        <v>1.4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v>51600</v>
      </c>
      <c r="DR121" s="913"/>
      <c r="DS121" s="913"/>
      <c r="DT121" s="913"/>
      <c r="DU121" s="913"/>
      <c r="DV121" s="914">
        <v>0.4</v>
      </c>
      <c r="DW121" s="914"/>
      <c r="DX121" s="914"/>
      <c r="DY121" s="914"/>
      <c r="DZ121" s="915"/>
    </row>
    <row r="122" spans="1:130" s="224" customFormat="1" ht="26.25" customHeight="1">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23261521</v>
      </c>
      <c r="BR122" s="987"/>
      <c r="BS122" s="987"/>
      <c r="BT122" s="987"/>
      <c r="BU122" s="987"/>
      <c r="BV122" s="987">
        <v>22379218</v>
      </c>
      <c r="BW122" s="987"/>
      <c r="BX122" s="987"/>
      <c r="BY122" s="987"/>
      <c r="BZ122" s="987"/>
      <c r="CA122" s="987">
        <v>20876755</v>
      </c>
      <c r="CB122" s="987"/>
      <c r="CC122" s="987"/>
      <c r="CD122" s="987"/>
      <c r="CE122" s="987"/>
      <c r="CF122" s="1004">
        <v>162</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19681</v>
      </c>
      <c r="DH122" s="913"/>
      <c r="DI122" s="913"/>
      <c r="DJ122" s="913"/>
      <c r="DK122" s="913"/>
      <c r="DL122" s="913">
        <v>29191</v>
      </c>
      <c r="DM122" s="913"/>
      <c r="DN122" s="913"/>
      <c r="DO122" s="913"/>
      <c r="DP122" s="913"/>
      <c r="DQ122" s="913">
        <v>22385</v>
      </c>
      <c r="DR122" s="913"/>
      <c r="DS122" s="913"/>
      <c r="DT122" s="913"/>
      <c r="DU122" s="913"/>
      <c r="DV122" s="914">
        <v>0.2</v>
      </c>
      <c r="DW122" s="914"/>
      <c r="DX122" s="914"/>
      <c r="DY122" s="914"/>
      <c r="DZ122" s="915"/>
    </row>
    <row r="123" spans="1:130" s="224" customFormat="1" ht="26.25" customHeight="1">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32340126</v>
      </c>
      <c r="BR123" s="1051"/>
      <c r="BS123" s="1051"/>
      <c r="BT123" s="1051"/>
      <c r="BU123" s="1051"/>
      <c r="BV123" s="1051">
        <v>32340809</v>
      </c>
      <c r="BW123" s="1051"/>
      <c r="BX123" s="1051"/>
      <c r="BY123" s="1051"/>
      <c r="BZ123" s="1051"/>
      <c r="CA123" s="1051">
        <v>30206020</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53358</v>
      </c>
      <c r="AB128" s="1033"/>
      <c r="AC128" s="1033"/>
      <c r="AD128" s="1033"/>
      <c r="AE128" s="1034"/>
      <c r="AF128" s="1035">
        <v>53367</v>
      </c>
      <c r="AG128" s="1033"/>
      <c r="AH128" s="1033"/>
      <c r="AI128" s="1033"/>
      <c r="AJ128" s="1034"/>
      <c r="AK128" s="1035">
        <v>53182</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121</v>
      </c>
      <c r="BG128" s="1040"/>
      <c r="BH128" s="1040"/>
      <c r="BI128" s="1040"/>
      <c r="BJ128" s="1040"/>
      <c r="BK128" s="1040"/>
      <c r="BL128" s="1041"/>
      <c r="BM128" s="1039">
        <v>12.8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14567948</v>
      </c>
      <c r="AB129" s="946"/>
      <c r="AC129" s="946"/>
      <c r="AD129" s="946"/>
      <c r="AE129" s="947"/>
      <c r="AF129" s="948">
        <v>14202450</v>
      </c>
      <c r="AG129" s="946"/>
      <c r="AH129" s="946"/>
      <c r="AI129" s="946"/>
      <c r="AJ129" s="947"/>
      <c r="AK129" s="948">
        <v>14770948</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121</v>
      </c>
      <c r="BG129" s="1054"/>
      <c r="BH129" s="1054"/>
      <c r="BI129" s="1054"/>
      <c r="BJ129" s="1054"/>
      <c r="BK129" s="1054"/>
      <c r="BL129" s="1055"/>
      <c r="BM129" s="1053">
        <v>17.8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2008178</v>
      </c>
      <c r="AB130" s="946"/>
      <c r="AC130" s="946"/>
      <c r="AD130" s="946"/>
      <c r="AE130" s="947"/>
      <c r="AF130" s="948">
        <v>2021640</v>
      </c>
      <c r="AG130" s="946"/>
      <c r="AH130" s="946"/>
      <c r="AI130" s="946"/>
      <c r="AJ130" s="947"/>
      <c r="AK130" s="948">
        <v>1886610</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12559770</v>
      </c>
      <c r="AB131" s="973"/>
      <c r="AC131" s="973"/>
      <c r="AD131" s="973"/>
      <c r="AE131" s="974"/>
      <c r="AF131" s="972">
        <v>12180810</v>
      </c>
      <c r="AG131" s="973"/>
      <c r="AH131" s="973"/>
      <c r="AI131" s="973"/>
      <c r="AJ131" s="974"/>
      <c r="AK131" s="972">
        <v>12884338</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7.485256498</v>
      </c>
      <c r="AB132" s="1084"/>
      <c r="AC132" s="1084"/>
      <c r="AD132" s="1084"/>
      <c r="AE132" s="1085"/>
      <c r="AF132" s="1086">
        <v>7.2913541869999996</v>
      </c>
      <c r="AG132" s="1084"/>
      <c r="AH132" s="1084"/>
      <c r="AI132" s="1084"/>
      <c r="AJ132" s="1085"/>
      <c r="AK132" s="1086">
        <v>6.2955349360000001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6.7</v>
      </c>
      <c r="AB133" s="1067"/>
      <c r="AC133" s="1067"/>
      <c r="AD133" s="1067"/>
      <c r="AE133" s="1068"/>
      <c r="AF133" s="1066">
        <v>7.1</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aGRd5HqjW0sljVsattXD5o7twB+9+kt0kQwxwZU7FBLnYEElZvL7oNWbNboRN7dReRQCJ+KlYvLoa+kelxYUw==" saltValue="qJmJRqi7FRJoR+sy8+yl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5" zoomScaleNormal="85" zoomScaleSheetLayoutView="75" workbookViewId="0">
      <selection activeCell="B37" sqref="E37:S37"/>
    </sheetView>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478</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BAUQL6Mci6awZf0B9KXtIVne9m/QoOgOOyKZtLwEmVIm++rX90RP5Bqgru2ugx8YHfomjMNlbcoHOraPBF6Pnw==" saltValue="fPS3qISxRgzqz8gbT8Zr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70" zoomScaleNormal="100" zoomScaleSheetLayoutView="55" workbookViewId="0">
      <selection activeCell="B37" sqref="E37:S37"/>
    </sheetView>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drmBbzRpjfRHRt8uO3zJWNdBLs/9lKcR0Kk1RY6P+MW364TjbYZ/ELYLic0XsTM5R0lgj8GwtSOavpBSeBEVaA==" saltValue="L95DN1WCZEPX+DKNOu5Y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zoomScaleSheetLayoutView="100" workbookViewId="0">
      <selection activeCell="B37" sqref="E37:S37"/>
    </sheetView>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480</v>
      </c>
      <c r="AL6" s="260"/>
      <c r="AM6" s="260"/>
      <c r="AN6" s="260"/>
    </row>
    <row r="7" spans="1:46" ht="13.5" customHeight="1">
      <c r="A7" s="259"/>
      <c r="AK7" s="262"/>
      <c r="AL7" s="263"/>
      <c r="AM7" s="263"/>
      <c r="AN7" s="264"/>
      <c r="AO7" s="1101" t="s">
        <v>481</v>
      </c>
      <c r="AP7" s="265"/>
      <c r="AQ7" s="266" t="s">
        <v>482</v>
      </c>
      <c r="AR7" s="267"/>
    </row>
    <row r="8" spans="1:46" ht="13">
      <c r="A8" s="259"/>
      <c r="AK8" s="268"/>
      <c r="AL8" s="269"/>
      <c r="AM8" s="269"/>
      <c r="AN8" s="270"/>
      <c r="AO8" s="1102"/>
      <c r="AP8" s="271" t="s">
        <v>483</v>
      </c>
      <c r="AQ8" s="272" t="s">
        <v>484</v>
      </c>
      <c r="AR8" s="273" t="s">
        <v>485</v>
      </c>
    </row>
    <row r="9" spans="1:46" ht="13">
      <c r="A9" s="259"/>
      <c r="AK9" s="1103" t="s">
        <v>486</v>
      </c>
      <c r="AL9" s="1104"/>
      <c r="AM9" s="1104"/>
      <c r="AN9" s="1105"/>
      <c r="AO9" s="274">
        <v>3023838</v>
      </c>
      <c r="AP9" s="274">
        <v>46699</v>
      </c>
      <c r="AQ9" s="275">
        <v>66486</v>
      </c>
      <c r="AR9" s="276">
        <v>-29.8</v>
      </c>
    </row>
    <row r="10" spans="1:46" ht="13.5" customHeight="1">
      <c r="A10" s="259"/>
      <c r="AK10" s="1103" t="s">
        <v>487</v>
      </c>
      <c r="AL10" s="1104"/>
      <c r="AM10" s="1104"/>
      <c r="AN10" s="1105"/>
      <c r="AO10" s="277">
        <v>324453</v>
      </c>
      <c r="AP10" s="277">
        <v>5011</v>
      </c>
      <c r="AQ10" s="278">
        <v>6147</v>
      </c>
      <c r="AR10" s="279">
        <v>-18.5</v>
      </c>
    </row>
    <row r="11" spans="1:46" ht="13.5" customHeight="1">
      <c r="A11" s="259"/>
      <c r="AK11" s="1103" t="s">
        <v>488</v>
      </c>
      <c r="AL11" s="1104"/>
      <c r="AM11" s="1104"/>
      <c r="AN11" s="1105"/>
      <c r="AO11" s="277">
        <v>500</v>
      </c>
      <c r="AP11" s="277">
        <v>8</v>
      </c>
      <c r="AQ11" s="278">
        <v>1219</v>
      </c>
      <c r="AR11" s="279">
        <v>-99.3</v>
      </c>
    </row>
    <row r="12" spans="1:46" ht="13.5" customHeight="1">
      <c r="A12" s="259"/>
      <c r="AK12" s="1103" t="s">
        <v>489</v>
      </c>
      <c r="AL12" s="1104"/>
      <c r="AM12" s="1104"/>
      <c r="AN12" s="1105"/>
      <c r="AO12" s="277" t="s">
        <v>490</v>
      </c>
      <c r="AP12" s="277" t="s">
        <v>490</v>
      </c>
      <c r="AQ12" s="278">
        <v>9</v>
      </c>
      <c r="AR12" s="279" t="s">
        <v>490</v>
      </c>
    </row>
    <row r="13" spans="1:46" ht="13.5" customHeight="1">
      <c r="A13" s="259"/>
      <c r="AK13" s="1103" t="s">
        <v>491</v>
      </c>
      <c r="AL13" s="1104"/>
      <c r="AM13" s="1104"/>
      <c r="AN13" s="1105"/>
      <c r="AO13" s="277">
        <v>4184</v>
      </c>
      <c r="AP13" s="277">
        <v>65</v>
      </c>
      <c r="AQ13" s="278">
        <v>2955</v>
      </c>
      <c r="AR13" s="279">
        <v>-97.8</v>
      </c>
    </row>
    <row r="14" spans="1:46" ht="13.5" customHeight="1">
      <c r="A14" s="259"/>
      <c r="AK14" s="1103" t="s">
        <v>492</v>
      </c>
      <c r="AL14" s="1104"/>
      <c r="AM14" s="1104"/>
      <c r="AN14" s="1105"/>
      <c r="AO14" s="277">
        <v>75981</v>
      </c>
      <c r="AP14" s="277">
        <v>1173</v>
      </c>
      <c r="AQ14" s="278">
        <v>1434</v>
      </c>
      <c r="AR14" s="279">
        <v>-18.2</v>
      </c>
    </row>
    <row r="15" spans="1:46" ht="13.5" customHeight="1">
      <c r="A15" s="259"/>
      <c r="AK15" s="1106" t="s">
        <v>493</v>
      </c>
      <c r="AL15" s="1107"/>
      <c r="AM15" s="1107"/>
      <c r="AN15" s="1108"/>
      <c r="AO15" s="277">
        <v>-40855</v>
      </c>
      <c r="AP15" s="277">
        <v>-631</v>
      </c>
      <c r="AQ15" s="278">
        <v>-3102</v>
      </c>
      <c r="AR15" s="279">
        <v>-79.7</v>
      </c>
    </row>
    <row r="16" spans="1:46" ht="13">
      <c r="A16" s="259"/>
      <c r="AK16" s="1106" t="s">
        <v>177</v>
      </c>
      <c r="AL16" s="1107"/>
      <c r="AM16" s="1107"/>
      <c r="AN16" s="1108"/>
      <c r="AO16" s="277">
        <v>3388101</v>
      </c>
      <c r="AP16" s="277">
        <v>52325</v>
      </c>
      <c r="AQ16" s="278">
        <v>75147</v>
      </c>
      <c r="AR16" s="279">
        <v>-30.4</v>
      </c>
    </row>
    <row r="17" spans="1:46" ht="13">
      <c r="A17" s="259"/>
    </row>
    <row r="18" spans="1:46" ht="13">
      <c r="A18" s="259"/>
      <c r="AQ18" s="280"/>
      <c r="AR18" s="280"/>
    </row>
    <row r="19" spans="1:46" ht="13">
      <c r="A19" s="259"/>
      <c r="AK19" s="255" t="s">
        <v>494</v>
      </c>
    </row>
    <row r="20" spans="1:46" ht="13">
      <c r="A20" s="259"/>
      <c r="AK20" s="281"/>
      <c r="AL20" s="282"/>
      <c r="AM20" s="282"/>
      <c r="AN20" s="283"/>
      <c r="AO20" s="284" t="s">
        <v>495</v>
      </c>
      <c r="AP20" s="285" t="s">
        <v>496</v>
      </c>
      <c r="AQ20" s="286" t="s">
        <v>497</v>
      </c>
      <c r="AR20" s="287"/>
    </row>
    <row r="21" spans="1:46" s="260" customFormat="1" ht="13">
      <c r="A21" s="288"/>
      <c r="AK21" s="1109" t="s">
        <v>498</v>
      </c>
      <c r="AL21" s="1110"/>
      <c r="AM21" s="1110"/>
      <c r="AN21" s="1111"/>
      <c r="AO21" s="289">
        <v>4.83</v>
      </c>
      <c r="AP21" s="290">
        <v>6.62</v>
      </c>
      <c r="AQ21" s="291">
        <v>-1.79</v>
      </c>
      <c r="AS21" s="292"/>
      <c r="AT21" s="288"/>
    </row>
    <row r="22" spans="1:46" s="260" customFormat="1" ht="13">
      <c r="A22" s="288"/>
      <c r="AK22" s="1109" t="s">
        <v>499</v>
      </c>
      <c r="AL22" s="1110"/>
      <c r="AM22" s="1110"/>
      <c r="AN22" s="1111"/>
      <c r="AO22" s="293">
        <v>96.5</v>
      </c>
      <c r="AP22" s="294">
        <v>98.3</v>
      </c>
      <c r="AQ22" s="295">
        <v>-1.8</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c r="A27" s="300"/>
      <c r="AS27" s="255"/>
      <c r="AT27" s="255"/>
    </row>
    <row r="28" spans="1:46" ht="16.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502</v>
      </c>
      <c r="AL29" s="260"/>
      <c r="AM29" s="260"/>
      <c r="AN29" s="260"/>
      <c r="AS29" s="302"/>
    </row>
    <row r="30" spans="1:46" ht="13.5" customHeight="1">
      <c r="A30" s="259"/>
      <c r="AK30" s="262"/>
      <c r="AL30" s="263"/>
      <c r="AM30" s="263"/>
      <c r="AN30" s="264"/>
      <c r="AO30" s="1101" t="s">
        <v>481</v>
      </c>
      <c r="AP30" s="265"/>
      <c r="AQ30" s="266" t="s">
        <v>482</v>
      </c>
      <c r="AR30" s="267"/>
    </row>
    <row r="31" spans="1:46" ht="13">
      <c r="A31" s="259"/>
      <c r="AK31" s="268"/>
      <c r="AL31" s="269"/>
      <c r="AM31" s="269"/>
      <c r="AN31" s="270"/>
      <c r="AO31" s="1102"/>
      <c r="AP31" s="271" t="s">
        <v>483</v>
      </c>
      <c r="AQ31" s="272" t="s">
        <v>484</v>
      </c>
      <c r="AR31" s="273" t="s">
        <v>485</v>
      </c>
    </row>
    <row r="32" spans="1:46" ht="27" customHeight="1">
      <c r="A32" s="259"/>
      <c r="AK32" s="1117" t="s">
        <v>503</v>
      </c>
      <c r="AL32" s="1118"/>
      <c r="AM32" s="1118"/>
      <c r="AN32" s="1119"/>
      <c r="AO32" s="303">
        <v>2186450</v>
      </c>
      <c r="AP32" s="303">
        <v>33767</v>
      </c>
      <c r="AQ32" s="304">
        <v>34847</v>
      </c>
      <c r="AR32" s="305">
        <v>-3.1</v>
      </c>
    </row>
    <row r="33" spans="1:46" ht="13.5" customHeight="1">
      <c r="A33" s="259"/>
      <c r="AK33" s="1117" t="s">
        <v>504</v>
      </c>
      <c r="AL33" s="1118"/>
      <c r="AM33" s="1118"/>
      <c r="AN33" s="1119"/>
      <c r="AO33" s="303" t="s">
        <v>490</v>
      </c>
      <c r="AP33" s="303" t="s">
        <v>490</v>
      </c>
      <c r="AQ33" s="304" t="s">
        <v>490</v>
      </c>
      <c r="AR33" s="305" t="s">
        <v>490</v>
      </c>
    </row>
    <row r="34" spans="1:46" ht="27" customHeight="1">
      <c r="A34" s="259"/>
      <c r="AK34" s="1117" t="s">
        <v>505</v>
      </c>
      <c r="AL34" s="1118"/>
      <c r="AM34" s="1118"/>
      <c r="AN34" s="1119"/>
      <c r="AO34" s="303" t="s">
        <v>490</v>
      </c>
      <c r="AP34" s="303" t="s">
        <v>490</v>
      </c>
      <c r="AQ34" s="304">
        <v>5</v>
      </c>
      <c r="AR34" s="305" t="s">
        <v>490</v>
      </c>
    </row>
    <row r="35" spans="1:46" ht="27" customHeight="1">
      <c r="A35" s="259"/>
      <c r="AK35" s="1117" t="s">
        <v>506</v>
      </c>
      <c r="AL35" s="1118"/>
      <c r="AM35" s="1118"/>
      <c r="AN35" s="1119"/>
      <c r="AO35" s="303">
        <v>371048</v>
      </c>
      <c r="AP35" s="303">
        <v>5730</v>
      </c>
      <c r="AQ35" s="304">
        <v>8260</v>
      </c>
      <c r="AR35" s="305">
        <v>-30.6</v>
      </c>
    </row>
    <row r="36" spans="1:46" ht="27" customHeight="1">
      <c r="A36" s="259"/>
      <c r="AK36" s="1117" t="s">
        <v>507</v>
      </c>
      <c r="AL36" s="1118"/>
      <c r="AM36" s="1118"/>
      <c r="AN36" s="1119"/>
      <c r="AO36" s="303">
        <v>192939</v>
      </c>
      <c r="AP36" s="303">
        <v>2980</v>
      </c>
      <c r="AQ36" s="304">
        <v>1689</v>
      </c>
      <c r="AR36" s="305">
        <v>76.400000000000006</v>
      </c>
    </row>
    <row r="37" spans="1:46" ht="13.5" customHeight="1">
      <c r="A37" s="259"/>
      <c r="AK37" s="1117" t="s">
        <v>508</v>
      </c>
      <c r="AL37" s="1118"/>
      <c r="AM37" s="1118"/>
      <c r="AN37" s="1119"/>
      <c r="AO37" s="303" t="s">
        <v>490</v>
      </c>
      <c r="AP37" s="303" t="s">
        <v>490</v>
      </c>
      <c r="AQ37" s="304">
        <v>748</v>
      </c>
      <c r="AR37" s="305" t="s">
        <v>490</v>
      </c>
    </row>
    <row r="38" spans="1:46" ht="27" customHeight="1">
      <c r="A38" s="259"/>
      <c r="AK38" s="1120" t="s">
        <v>509</v>
      </c>
      <c r="AL38" s="1121"/>
      <c r="AM38" s="1121"/>
      <c r="AN38" s="1122"/>
      <c r="AO38" s="306">
        <v>493</v>
      </c>
      <c r="AP38" s="306">
        <v>8</v>
      </c>
      <c r="AQ38" s="307">
        <v>1</v>
      </c>
      <c r="AR38" s="295">
        <v>700</v>
      </c>
      <c r="AS38" s="302"/>
    </row>
    <row r="39" spans="1:46" ht="13">
      <c r="A39" s="259"/>
      <c r="AK39" s="1120" t="s">
        <v>510</v>
      </c>
      <c r="AL39" s="1121"/>
      <c r="AM39" s="1121"/>
      <c r="AN39" s="1122"/>
      <c r="AO39" s="303">
        <v>-53182</v>
      </c>
      <c r="AP39" s="303">
        <v>-821</v>
      </c>
      <c r="AQ39" s="304">
        <v>-5762</v>
      </c>
      <c r="AR39" s="305">
        <v>-85.8</v>
      </c>
      <c r="AS39" s="302"/>
    </row>
    <row r="40" spans="1:46" ht="27" customHeight="1">
      <c r="A40" s="259"/>
      <c r="AK40" s="1117" t="s">
        <v>511</v>
      </c>
      <c r="AL40" s="1118"/>
      <c r="AM40" s="1118"/>
      <c r="AN40" s="1119"/>
      <c r="AO40" s="303">
        <v>-1886610</v>
      </c>
      <c r="AP40" s="303">
        <v>-29136</v>
      </c>
      <c r="AQ40" s="304">
        <v>-27609</v>
      </c>
      <c r="AR40" s="305">
        <v>5.5</v>
      </c>
      <c r="AS40" s="302"/>
    </row>
    <row r="41" spans="1:46" ht="13">
      <c r="A41" s="259"/>
      <c r="AK41" s="1123" t="s">
        <v>287</v>
      </c>
      <c r="AL41" s="1124"/>
      <c r="AM41" s="1124"/>
      <c r="AN41" s="1125"/>
      <c r="AO41" s="303">
        <v>811138</v>
      </c>
      <c r="AP41" s="303">
        <v>12527</v>
      </c>
      <c r="AQ41" s="304">
        <v>12179</v>
      </c>
      <c r="AR41" s="305">
        <v>2.9</v>
      </c>
      <c r="AS41" s="302"/>
    </row>
    <row r="42" spans="1:46" ht="13">
      <c r="A42" s="259"/>
      <c r="AK42" s="308"/>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512</v>
      </c>
    </row>
    <row r="48" spans="1:46" ht="13">
      <c r="A48" s="259"/>
      <c r="AK48" s="313" t="s">
        <v>513</v>
      </c>
      <c r="AL48" s="313"/>
      <c r="AM48" s="313"/>
      <c r="AN48" s="313"/>
      <c r="AO48" s="313"/>
      <c r="AP48" s="313"/>
      <c r="AQ48" s="314"/>
      <c r="AR48" s="313"/>
    </row>
    <row r="49" spans="1:44" ht="13.5" customHeight="1">
      <c r="A49" s="259"/>
      <c r="AK49" s="315"/>
      <c r="AL49" s="316"/>
      <c r="AM49" s="1112" t="s">
        <v>481</v>
      </c>
      <c r="AN49" s="1114" t="s">
        <v>514</v>
      </c>
      <c r="AO49" s="1115"/>
      <c r="AP49" s="1115"/>
      <c r="AQ49" s="1115"/>
      <c r="AR49" s="1116"/>
    </row>
    <row r="50" spans="1:44" ht="13">
      <c r="A50" s="259"/>
      <c r="AK50" s="317"/>
      <c r="AL50" s="318"/>
      <c r="AM50" s="1113"/>
      <c r="AN50" s="319" t="s">
        <v>515</v>
      </c>
      <c r="AO50" s="320" t="s">
        <v>516</v>
      </c>
      <c r="AP50" s="321" t="s">
        <v>517</v>
      </c>
      <c r="AQ50" s="322" t="s">
        <v>518</v>
      </c>
      <c r="AR50" s="323" t="s">
        <v>519</v>
      </c>
    </row>
    <row r="51" spans="1:44" ht="13">
      <c r="A51" s="259"/>
      <c r="AK51" s="315" t="s">
        <v>520</v>
      </c>
      <c r="AL51" s="316"/>
      <c r="AM51" s="324">
        <v>4837367</v>
      </c>
      <c r="AN51" s="325">
        <v>77225</v>
      </c>
      <c r="AO51" s="326">
        <v>127</v>
      </c>
      <c r="AP51" s="327">
        <v>45588</v>
      </c>
      <c r="AQ51" s="328">
        <v>8.6999999999999993</v>
      </c>
      <c r="AR51" s="329">
        <v>118.3</v>
      </c>
    </row>
    <row r="52" spans="1:44" ht="13">
      <c r="A52" s="259"/>
      <c r="AK52" s="330"/>
      <c r="AL52" s="331" t="s">
        <v>521</v>
      </c>
      <c r="AM52" s="332">
        <v>986172</v>
      </c>
      <c r="AN52" s="333">
        <v>15743</v>
      </c>
      <c r="AO52" s="334">
        <v>-33</v>
      </c>
      <c r="AP52" s="335">
        <v>24150</v>
      </c>
      <c r="AQ52" s="336">
        <v>3.4</v>
      </c>
      <c r="AR52" s="337">
        <v>-36.4</v>
      </c>
    </row>
    <row r="53" spans="1:44" ht="13">
      <c r="A53" s="259"/>
      <c r="AK53" s="315" t="s">
        <v>522</v>
      </c>
      <c r="AL53" s="316"/>
      <c r="AM53" s="324">
        <v>6184793</v>
      </c>
      <c r="AN53" s="325">
        <v>98120</v>
      </c>
      <c r="AO53" s="326">
        <v>27.1</v>
      </c>
      <c r="AP53" s="327">
        <v>45483</v>
      </c>
      <c r="AQ53" s="328">
        <v>-0.2</v>
      </c>
      <c r="AR53" s="329">
        <v>27.3</v>
      </c>
    </row>
    <row r="54" spans="1:44" ht="13">
      <c r="A54" s="259"/>
      <c r="AK54" s="330"/>
      <c r="AL54" s="331" t="s">
        <v>521</v>
      </c>
      <c r="AM54" s="332">
        <v>599246</v>
      </c>
      <c r="AN54" s="333">
        <v>9507</v>
      </c>
      <c r="AO54" s="334">
        <v>-39.6</v>
      </c>
      <c r="AP54" s="335">
        <v>24241</v>
      </c>
      <c r="AQ54" s="336">
        <v>0.4</v>
      </c>
      <c r="AR54" s="337">
        <v>-40</v>
      </c>
    </row>
    <row r="55" spans="1:44" ht="13">
      <c r="A55" s="259"/>
      <c r="AK55" s="315" t="s">
        <v>523</v>
      </c>
      <c r="AL55" s="316"/>
      <c r="AM55" s="324">
        <v>1868159</v>
      </c>
      <c r="AN55" s="325">
        <v>29327</v>
      </c>
      <c r="AO55" s="326">
        <v>-70.099999999999994</v>
      </c>
      <c r="AP55" s="327">
        <v>45945</v>
      </c>
      <c r="AQ55" s="328">
        <v>1</v>
      </c>
      <c r="AR55" s="329">
        <v>-71.099999999999994</v>
      </c>
    </row>
    <row r="56" spans="1:44" ht="13">
      <c r="A56" s="259"/>
      <c r="AK56" s="330"/>
      <c r="AL56" s="331" t="s">
        <v>521</v>
      </c>
      <c r="AM56" s="332">
        <v>295912</v>
      </c>
      <c r="AN56" s="333">
        <v>4645</v>
      </c>
      <c r="AO56" s="334">
        <v>-51.1</v>
      </c>
      <c r="AP56" s="335">
        <v>25180</v>
      </c>
      <c r="AQ56" s="336">
        <v>3.9</v>
      </c>
      <c r="AR56" s="337">
        <v>-55</v>
      </c>
    </row>
    <row r="57" spans="1:44" ht="13">
      <c r="A57" s="259"/>
      <c r="AK57" s="315" t="s">
        <v>524</v>
      </c>
      <c r="AL57" s="316"/>
      <c r="AM57" s="324">
        <v>2966618</v>
      </c>
      <c r="AN57" s="325">
        <v>46013</v>
      </c>
      <c r="AO57" s="326">
        <v>56.9</v>
      </c>
      <c r="AP57" s="327">
        <v>44475</v>
      </c>
      <c r="AQ57" s="328">
        <v>-3.2</v>
      </c>
      <c r="AR57" s="329">
        <v>60.1</v>
      </c>
    </row>
    <row r="58" spans="1:44" ht="13">
      <c r="A58" s="259"/>
      <c r="AK58" s="330"/>
      <c r="AL58" s="331" t="s">
        <v>521</v>
      </c>
      <c r="AM58" s="332">
        <v>1207847</v>
      </c>
      <c r="AN58" s="333">
        <v>18734</v>
      </c>
      <c r="AO58" s="334">
        <v>303.3</v>
      </c>
      <c r="AP58" s="335">
        <v>24780</v>
      </c>
      <c r="AQ58" s="336">
        <v>-1.6</v>
      </c>
      <c r="AR58" s="337">
        <v>304.89999999999998</v>
      </c>
    </row>
    <row r="59" spans="1:44" ht="13">
      <c r="A59" s="259"/>
      <c r="AK59" s="315" t="s">
        <v>525</v>
      </c>
      <c r="AL59" s="316"/>
      <c r="AM59" s="324">
        <v>2897776</v>
      </c>
      <c r="AN59" s="325">
        <v>44753</v>
      </c>
      <c r="AO59" s="326">
        <v>-2.7</v>
      </c>
      <c r="AP59" s="327">
        <v>45982</v>
      </c>
      <c r="AQ59" s="328">
        <v>3.4</v>
      </c>
      <c r="AR59" s="329">
        <v>-6.1</v>
      </c>
    </row>
    <row r="60" spans="1:44" ht="13">
      <c r="A60" s="259"/>
      <c r="AK60" s="330"/>
      <c r="AL60" s="331" t="s">
        <v>521</v>
      </c>
      <c r="AM60" s="332">
        <v>1104031</v>
      </c>
      <c r="AN60" s="333">
        <v>17050</v>
      </c>
      <c r="AO60" s="334">
        <v>-9</v>
      </c>
      <c r="AP60" s="335">
        <v>25583</v>
      </c>
      <c r="AQ60" s="336">
        <v>3.2</v>
      </c>
      <c r="AR60" s="337">
        <v>-12.2</v>
      </c>
    </row>
    <row r="61" spans="1:44" ht="13">
      <c r="A61" s="259"/>
      <c r="AK61" s="315" t="s">
        <v>526</v>
      </c>
      <c r="AL61" s="338"/>
      <c r="AM61" s="324">
        <v>3750943</v>
      </c>
      <c r="AN61" s="325">
        <v>59088</v>
      </c>
      <c r="AO61" s="326">
        <v>27.6</v>
      </c>
      <c r="AP61" s="327">
        <v>45495</v>
      </c>
      <c r="AQ61" s="339">
        <v>1.9</v>
      </c>
      <c r="AR61" s="329">
        <v>25.7</v>
      </c>
    </row>
    <row r="62" spans="1:44" ht="13">
      <c r="A62" s="259"/>
      <c r="AK62" s="330"/>
      <c r="AL62" s="331" t="s">
        <v>521</v>
      </c>
      <c r="AM62" s="332">
        <v>838642</v>
      </c>
      <c r="AN62" s="333">
        <v>13136</v>
      </c>
      <c r="AO62" s="334">
        <v>34.1</v>
      </c>
      <c r="AP62" s="335">
        <v>24787</v>
      </c>
      <c r="AQ62" s="336">
        <v>1.9</v>
      </c>
      <c r="AR62" s="337">
        <v>32.200000000000003</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OgKzVVDWjy3iDw3DJdT1J4flaFHMrEmoLEzEGxfUFLb2hmomwBNEgi7BddOvbo+AdFqdF3edxO5lT44fMQ9Lng==" saltValue="S1qtGQfJ5SMuGzy94ouB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5" zoomScaleNormal="75" zoomScaleSheetLayoutView="55" workbookViewId="0">
      <selection activeCell="B37" sqref="E37:S37"/>
    </sheetView>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478</v>
      </c>
    </row>
    <row r="121" spans="125:125" ht="13.5" hidden="1" customHeight="1">
      <c r="DU121" s="253"/>
    </row>
  </sheetData>
  <sheetProtection algorithmName="SHA-512" hashValue="JakMxRIgSPRzcA/VVeACRH8sTAI6cie01X7z6o7zZbedqRUBtLem+ICbMTT5c0GVeOFk0i5sfmZXdxQ4OkzJ6g==" saltValue="RyB6d2M+QKm2G0SY5lFs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55" zoomScaleNormal="100" zoomScaleSheetLayoutView="55" workbookViewId="0">
      <selection activeCell="B37" sqref="E37:S37"/>
    </sheetView>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478</v>
      </c>
    </row>
  </sheetData>
  <sheetProtection algorithmName="SHA-512" hashValue="X5WN3oifD7LqZfiQVTMhEZDTwE0WGNVkAOJs7loRBXANIQLIqDNrF/DmJU/JYjhNB3asX/kFTrwHZjyVUUFbVA==" saltValue="vD0TCJg52BqYCJVZtQ87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5" zoomScaleNormal="75" zoomScaleSheetLayoutView="100" workbookViewId="0">
      <selection activeCell="B37" sqref="E37:S37"/>
    </sheetView>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26" t="s">
        <v>3</v>
      </c>
      <c r="D47" s="1126"/>
      <c r="E47" s="1127"/>
      <c r="F47" s="11">
        <v>27.43</v>
      </c>
      <c r="G47" s="12">
        <v>22.29</v>
      </c>
      <c r="H47" s="12">
        <v>23.75</v>
      </c>
      <c r="I47" s="12">
        <v>28.65</v>
      </c>
      <c r="J47" s="13">
        <v>29.13</v>
      </c>
    </row>
    <row r="48" spans="2:10" ht="57.75" customHeight="1">
      <c r="B48" s="14"/>
      <c r="C48" s="1128" t="s">
        <v>4</v>
      </c>
      <c r="D48" s="1128"/>
      <c r="E48" s="1129"/>
      <c r="F48" s="15">
        <v>5.84</v>
      </c>
      <c r="G48" s="16">
        <v>10.02</v>
      </c>
      <c r="H48" s="16">
        <v>8.83</v>
      </c>
      <c r="I48" s="16">
        <v>9.1199999999999992</v>
      </c>
      <c r="J48" s="17">
        <v>9.65</v>
      </c>
    </row>
    <row r="49" spans="2:10" ht="57.75" customHeight="1" thickBot="1">
      <c r="B49" s="18"/>
      <c r="C49" s="1130" t="s">
        <v>5</v>
      </c>
      <c r="D49" s="1130"/>
      <c r="E49" s="1131"/>
      <c r="F49" s="19" t="s">
        <v>533</v>
      </c>
      <c r="G49" s="20">
        <v>0.26</v>
      </c>
      <c r="H49" s="20">
        <v>2.5499999999999998</v>
      </c>
      <c r="I49" s="20">
        <v>4.3499999999999996</v>
      </c>
      <c r="J49" s="21">
        <v>2.46</v>
      </c>
    </row>
    <row r="50" spans="2:10" ht="13"/>
  </sheetData>
  <sheetProtection algorithmName="SHA-512" hashValue="4FqaRVN88KDMUGxNnLjq7A0Z9hwDIsbnzJUzoa4OmNEE2kJ1DOLEnatwpZAn2S3cyzg7V33GBvlbs7F8dKTrnA==" saltValue="wXbd9m1aF9KLblmxy3AA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SheetLayoutView="100" workbookViewId="0">
      <selection activeCell="B37" sqref="E37:S37"/>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36" t="s">
        <v>534</v>
      </c>
      <c r="D34" s="1136"/>
      <c r="E34" s="1137"/>
      <c r="F34" s="32">
        <v>5.83</v>
      </c>
      <c r="G34" s="33">
        <v>10.01</v>
      </c>
      <c r="H34" s="33">
        <v>8.82</v>
      </c>
      <c r="I34" s="33">
        <v>9.11</v>
      </c>
      <c r="J34" s="34">
        <v>9.64</v>
      </c>
      <c r="K34" s="22"/>
      <c r="L34" s="22"/>
      <c r="M34" s="22"/>
      <c r="N34" s="22"/>
      <c r="O34" s="22"/>
      <c r="P34" s="22"/>
    </row>
    <row r="35" spans="1:16" ht="39" customHeight="1">
      <c r="A35" s="22"/>
      <c r="B35" s="35"/>
      <c r="C35" s="1132" t="s">
        <v>535</v>
      </c>
      <c r="D35" s="1132"/>
      <c r="E35" s="1133"/>
      <c r="F35" s="36">
        <v>5.35</v>
      </c>
      <c r="G35" s="37">
        <v>5.19</v>
      </c>
      <c r="H35" s="37">
        <v>4.3899999999999997</v>
      </c>
      <c r="I35" s="37">
        <v>6.27</v>
      </c>
      <c r="J35" s="38">
        <v>6.41</v>
      </c>
      <c r="K35" s="22"/>
      <c r="L35" s="22"/>
      <c r="M35" s="22"/>
      <c r="N35" s="22"/>
      <c r="O35" s="22"/>
      <c r="P35" s="22"/>
    </row>
    <row r="36" spans="1:16" ht="39" customHeight="1">
      <c r="A36" s="22"/>
      <c r="B36" s="35"/>
      <c r="C36" s="1132" t="s">
        <v>536</v>
      </c>
      <c r="D36" s="1132"/>
      <c r="E36" s="1133"/>
      <c r="F36" s="36">
        <v>11.56</v>
      </c>
      <c r="G36" s="37">
        <v>12.36</v>
      </c>
      <c r="H36" s="37">
        <v>10.77</v>
      </c>
      <c r="I36" s="37">
        <v>8.1</v>
      </c>
      <c r="J36" s="38">
        <v>5.68</v>
      </c>
      <c r="K36" s="22"/>
      <c r="L36" s="22"/>
      <c r="M36" s="22"/>
      <c r="N36" s="22"/>
      <c r="O36" s="22"/>
      <c r="P36" s="22"/>
    </row>
    <row r="37" spans="1:16" ht="39" customHeight="1">
      <c r="A37" s="22"/>
      <c r="B37" s="35"/>
      <c r="C37" s="1132" t="s">
        <v>537</v>
      </c>
      <c r="D37" s="1132"/>
      <c r="E37" s="1133"/>
      <c r="F37" s="36">
        <v>3.89</v>
      </c>
      <c r="G37" s="37">
        <v>3.89</v>
      </c>
      <c r="H37" s="37">
        <v>3.76</v>
      </c>
      <c r="I37" s="37">
        <v>3.98</v>
      </c>
      <c r="J37" s="38">
        <v>3.92</v>
      </c>
      <c r="K37" s="22"/>
      <c r="L37" s="22"/>
      <c r="M37" s="22"/>
      <c r="N37" s="22"/>
      <c r="O37" s="22"/>
      <c r="P37" s="22"/>
    </row>
    <row r="38" spans="1:16" ht="39" customHeight="1">
      <c r="A38" s="22"/>
      <c r="B38" s="35"/>
      <c r="C38" s="1132" t="s">
        <v>538</v>
      </c>
      <c r="D38" s="1132"/>
      <c r="E38" s="1133"/>
      <c r="F38" s="36">
        <v>1</v>
      </c>
      <c r="G38" s="37">
        <v>0.98</v>
      </c>
      <c r="H38" s="37">
        <v>1.78</v>
      </c>
      <c r="I38" s="37">
        <v>0.77</v>
      </c>
      <c r="J38" s="38">
        <v>1.03</v>
      </c>
      <c r="K38" s="22"/>
      <c r="L38" s="22"/>
      <c r="M38" s="22"/>
      <c r="N38" s="22"/>
      <c r="O38" s="22"/>
      <c r="P38" s="22"/>
    </row>
    <row r="39" spans="1:16" ht="39" customHeight="1">
      <c r="A39" s="22"/>
      <c r="B39" s="35"/>
      <c r="C39" s="1132" t="s">
        <v>539</v>
      </c>
      <c r="D39" s="1132"/>
      <c r="E39" s="1133"/>
      <c r="F39" s="36">
        <v>0.04</v>
      </c>
      <c r="G39" s="37">
        <v>0.46</v>
      </c>
      <c r="H39" s="37">
        <v>0.32</v>
      </c>
      <c r="I39" s="37">
        <v>0.38</v>
      </c>
      <c r="J39" s="38">
        <v>0.25</v>
      </c>
      <c r="K39" s="22"/>
      <c r="L39" s="22"/>
      <c r="M39" s="22"/>
      <c r="N39" s="22"/>
      <c r="O39" s="22"/>
      <c r="P39" s="22"/>
    </row>
    <row r="40" spans="1:16" ht="39" customHeight="1">
      <c r="A40" s="22"/>
      <c r="B40" s="35"/>
      <c r="C40" s="1132" t="s">
        <v>540</v>
      </c>
      <c r="D40" s="1132"/>
      <c r="E40" s="1133"/>
      <c r="F40" s="36">
        <v>0.01</v>
      </c>
      <c r="G40" s="37">
        <v>0.12</v>
      </c>
      <c r="H40" s="37">
        <v>0.09</v>
      </c>
      <c r="I40" s="37">
        <v>0.03</v>
      </c>
      <c r="J40" s="38">
        <v>0.03</v>
      </c>
      <c r="K40" s="22"/>
      <c r="L40" s="22"/>
      <c r="M40" s="22"/>
      <c r="N40" s="22"/>
      <c r="O40" s="22"/>
      <c r="P40" s="22"/>
    </row>
    <row r="41" spans="1:16" ht="39" customHeight="1">
      <c r="A41" s="22"/>
      <c r="B41" s="35"/>
      <c r="C41" s="1132" t="s">
        <v>541</v>
      </c>
      <c r="D41" s="1132"/>
      <c r="E41" s="1133"/>
      <c r="F41" s="36" t="s">
        <v>490</v>
      </c>
      <c r="G41" s="37" t="s">
        <v>490</v>
      </c>
      <c r="H41" s="37" t="s">
        <v>490</v>
      </c>
      <c r="I41" s="37" t="s">
        <v>490</v>
      </c>
      <c r="J41" s="38">
        <v>0</v>
      </c>
      <c r="K41" s="22"/>
      <c r="L41" s="22"/>
      <c r="M41" s="22"/>
      <c r="N41" s="22"/>
      <c r="O41" s="22"/>
      <c r="P41" s="22"/>
    </row>
    <row r="42" spans="1:16" ht="39" customHeight="1">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c r="A43" s="22"/>
      <c r="B43" s="40"/>
      <c r="C43" s="1134" t="s">
        <v>543</v>
      </c>
      <c r="D43" s="1134"/>
      <c r="E43" s="1135"/>
      <c r="F43" s="41">
        <v>1.56</v>
      </c>
      <c r="G43" s="42">
        <v>0.12</v>
      </c>
      <c r="H43" s="42">
        <v>0.1</v>
      </c>
      <c r="I43" s="42">
        <v>0.06</v>
      </c>
      <c r="J43" s="43">
        <v>0</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FUkqtzA1n8teN2WkyZ+OSQdYP/tzQ7H0P/PKL9Bh/2AB3fzQ/vC4DWr9NOpFqOX+Ntq/gjfduOcbqS3Qk3v9JA==" saltValue="qLgonop0r6PbwErZ/dZO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20" zoomScaleSheetLayoutView="55" workbookViewId="0">
      <selection activeCell="B37" sqref="E37:S37"/>
    </sheetView>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c r="A45" s="46"/>
      <c r="B45" s="1138" t="s">
        <v>9</v>
      </c>
      <c r="C45" s="1139"/>
      <c r="D45" s="56"/>
      <c r="E45" s="1144" t="s">
        <v>10</v>
      </c>
      <c r="F45" s="1144"/>
      <c r="G45" s="1144"/>
      <c r="H45" s="1144"/>
      <c r="I45" s="1144"/>
      <c r="J45" s="1145"/>
      <c r="K45" s="57">
        <v>1850</v>
      </c>
      <c r="L45" s="58">
        <v>2204</v>
      </c>
      <c r="M45" s="58">
        <v>2354</v>
      </c>
      <c r="N45" s="58">
        <v>2464</v>
      </c>
      <c r="O45" s="59">
        <v>2186</v>
      </c>
      <c r="P45" s="46"/>
      <c r="Q45" s="46"/>
      <c r="R45" s="46"/>
      <c r="S45" s="46"/>
      <c r="T45" s="46"/>
      <c r="U45" s="46"/>
    </row>
    <row r="46" spans="1:21" ht="30.75" customHeight="1">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c r="A48" s="46"/>
      <c r="B48" s="1140"/>
      <c r="C48" s="1141"/>
      <c r="D48" s="60"/>
      <c r="E48" s="1146" t="s">
        <v>13</v>
      </c>
      <c r="F48" s="1146"/>
      <c r="G48" s="1146"/>
      <c r="H48" s="1146"/>
      <c r="I48" s="1146"/>
      <c r="J48" s="1147"/>
      <c r="K48" s="61">
        <v>492</v>
      </c>
      <c r="L48" s="62">
        <v>477</v>
      </c>
      <c r="M48" s="62">
        <v>479</v>
      </c>
      <c r="N48" s="62">
        <v>400</v>
      </c>
      <c r="O48" s="63">
        <v>371</v>
      </c>
      <c r="P48" s="46"/>
      <c r="Q48" s="46"/>
      <c r="R48" s="46"/>
      <c r="S48" s="46"/>
      <c r="T48" s="46"/>
      <c r="U48" s="46"/>
    </row>
    <row r="49" spans="1:21" ht="30.75" customHeight="1">
      <c r="A49" s="46"/>
      <c r="B49" s="1140"/>
      <c r="C49" s="1141"/>
      <c r="D49" s="60"/>
      <c r="E49" s="1146" t="s">
        <v>14</v>
      </c>
      <c r="F49" s="1146"/>
      <c r="G49" s="1146"/>
      <c r="H49" s="1146"/>
      <c r="I49" s="1146"/>
      <c r="J49" s="1147"/>
      <c r="K49" s="61">
        <v>81</v>
      </c>
      <c r="L49" s="62">
        <v>61</v>
      </c>
      <c r="M49" s="62">
        <v>103</v>
      </c>
      <c r="N49" s="62">
        <v>99</v>
      </c>
      <c r="O49" s="63">
        <v>193</v>
      </c>
      <c r="P49" s="46"/>
      <c r="Q49" s="46"/>
      <c r="R49" s="46"/>
      <c r="S49" s="46"/>
      <c r="T49" s="46"/>
      <c r="U49" s="46"/>
    </row>
    <row r="50" spans="1:21" ht="30.75" customHeight="1">
      <c r="A50" s="46"/>
      <c r="B50" s="1140"/>
      <c r="C50" s="1141"/>
      <c r="D50" s="60"/>
      <c r="E50" s="1146" t="s">
        <v>15</v>
      </c>
      <c r="F50" s="1146"/>
      <c r="G50" s="1146"/>
      <c r="H50" s="1146"/>
      <c r="I50" s="1146"/>
      <c r="J50" s="1147"/>
      <c r="K50" s="61">
        <v>64</v>
      </c>
      <c r="L50" s="62">
        <v>64</v>
      </c>
      <c r="M50" s="62">
        <v>65</v>
      </c>
      <c r="N50" s="62">
        <v>0</v>
      </c>
      <c r="O50" s="63" t="s">
        <v>490</v>
      </c>
      <c r="P50" s="46"/>
      <c r="Q50" s="46"/>
      <c r="R50" s="46"/>
      <c r="S50" s="46"/>
      <c r="T50" s="46"/>
      <c r="U50" s="46"/>
    </row>
    <row r="51" spans="1:21" ht="30.75" customHeight="1">
      <c r="A51" s="46"/>
      <c r="B51" s="1142"/>
      <c r="C51" s="1143"/>
      <c r="D51" s="64"/>
      <c r="E51" s="1146" t="s">
        <v>16</v>
      </c>
      <c r="F51" s="1146"/>
      <c r="G51" s="1146"/>
      <c r="H51" s="1146"/>
      <c r="I51" s="1146"/>
      <c r="J51" s="1147"/>
      <c r="K51" s="61">
        <v>1</v>
      </c>
      <c r="L51" s="62">
        <v>1</v>
      </c>
      <c r="M51" s="62">
        <v>1</v>
      </c>
      <c r="N51" s="62">
        <v>0</v>
      </c>
      <c r="O51" s="63">
        <v>0</v>
      </c>
      <c r="P51" s="46"/>
      <c r="Q51" s="46"/>
      <c r="R51" s="46"/>
      <c r="S51" s="46"/>
      <c r="T51" s="46"/>
      <c r="U51" s="46"/>
    </row>
    <row r="52" spans="1:21" ht="30.75" customHeight="1">
      <c r="A52" s="46"/>
      <c r="B52" s="1148" t="s">
        <v>17</v>
      </c>
      <c r="C52" s="1149"/>
      <c r="D52" s="64"/>
      <c r="E52" s="1146" t="s">
        <v>18</v>
      </c>
      <c r="F52" s="1146"/>
      <c r="G52" s="1146"/>
      <c r="H52" s="1146"/>
      <c r="I52" s="1146"/>
      <c r="J52" s="1147"/>
      <c r="K52" s="61">
        <v>1795</v>
      </c>
      <c r="L52" s="62">
        <v>2024</v>
      </c>
      <c r="M52" s="62">
        <v>2061</v>
      </c>
      <c r="N52" s="62">
        <v>2075</v>
      </c>
      <c r="O52" s="63">
        <v>1939</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693</v>
      </c>
      <c r="L53" s="67">
        <v>783</v>
      </c>
      <c r="M53" s="67">
        <v>941</v>
      </c>
      <c r="N53" s="67">
        <v>888</v>
      </c>
      <c r="O53" s="68">
        <v>811</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c r="B58" s="1154" t="s">
        <v>24</v>
      </c>
      <c r="C58" s="1155"/>
      <c r="D58" s="1160" t="s">
        <v>25</v>
      </c>
      <c r="E58" s="1161"/>
      <c r="F58" s="1161"/>
      <c r="G58" s="1161"/>
      <c r="H58" s="1161"/>
      <c r="I58" s="1161"/>
      <c r="J58" s="1162"/>
      <c r="K58" s="81"/>
      <c r="L58" s="82"/>
      <c r="M58" s="82"/>
      <c r="N58" s="82"/>
      <c r="O58" s="83"/>
    </row>
    <row r="59" spans="1:21" ht="31.5" customHeight="1">
      <c r="B59" s="1156"/>
      <c r="C59" s="1157"/>
      <c r="D59" s="1163" t="s">
        <v>26</v>
      </c>
      <c r="E59" s="1164"/>
      <c r="F59" s="1164"/>
      <c r="G59" s="1164"/>
      <c r="H59" s="1164"/>
      <c r="I59" s="1164"/>
      <c r="J59" s="1165"/>
      <c r="K59" s="84"/>
      <c r="L59" s="85"/>
      <c r="M59" s="85"/>
      <c r="N59" s="85"/>
      <c r="O59" s="86"/>
    </row>
    <row r="60" spans="1:21" ht="31.5" customHeight="1" thickBot="1">
      <c r="B60" s="1158"/>
      <c r="C60" s="1159"/>
      <c r="D60" s="1166" t="s">
        <v>27</v>
      </c>
      <c r="E60" s="1167"/>
      <c r="F60" s="1167"/>
      <c r="G60" s="1167"/>
      <c r="H60" s="1167"/>
      <c r="I60" s="1167"/>
      <c r="J60" s="1168"/>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6EQ0lMeZlJd0Y55WrQamUbM0pZsZ8FGkRBvg8idgUOnH+7uysRlJmfplKnuZzBEowPE2jNuaagjCAW4w0ek/Q==" saltValue="gvUYfVLp1K5wuAN9+eid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 zoomScaleSheetLayoutView="100" workbookViewId="0">
      <selection activeCell="B37" sqref="E37:S37"/>
    </sheetView>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528</v>
      </c>
      <c r="J40" s="101" t="s">
        <v>529</v>
      </c>
      <c r="K40" s="101" t="s">
        <v>530</v>
      </c>
      <c r="L40" s="101" t="s">
        <v>531</v>
      </c>
      <c r="M40" s="102" t="s">
        <v>532</v>
      </c>
    </row>
    <row r="41" spans="2:13" ht="27.75" customHeight="1">
      <c r="B41" s="1169" t="s">
        <v>30</v>
      </c>
      <c r="C41" s="1170"/>
      <c r="D41" s="103"/>
      <c r="E41" s="1175" t="s">
        <v>31</v>
      </c>
      <c r="F41" s="1175"/>
      <c r="G41" s="1175"/>
      <c r="H41" s="1176"/>
      <c r="I41" s="342">
        <v>21355</v>
      </c>
      <c r="J41" s="343">
        <v>23105</v>
      </c>
      <c r="K41" s="343">
        <v>22061</v>
      </c>
      <c r="L41" s="343">
        <v>20960</v>
      </c>
      <c r="M41" s="344">
        <v>20078</v>
      </c>
    </row>
    <row r="42" spans="2:13" ht="27.75" customHeight="1">
      <c r="B42" s="1171"/>
      <c r="C42" s="1172"/>
      <c r="D42" s="104"/>
      <c r="E42" s="1177" t="s">
        <v>32</v>
      </c>
      <c r="F42" s="1177"/>
      <c r="G42" s="1177"/>
      <c r="H42" s="1178"/>
      <c r="I42" s="345">
        <v>129</v>
      </c>
      <c r="J42" s="346">
        <v>65</v>
      </c>
      <c r="K42" s="346">
        <v>0</v>
      </c>
      <c r="L42" s="346" t="s">
        <v>490</v>
      </c>
      <c r="M42" s="347" t="s">
        <v>490</v>
      </c>
    </row>
    <row r="43" spans="2:13" ht="27.75" customHeight="1">
      <c r="B43" s="1171"/>
      <c r="C43" s="1172"/>
      <c r="D43" s="104"/>
      <c r="E43" s="1177" t="s">
        <v>33</v>
      </c>
      <c r="F43" s="1177"/>
      <c r="G43" s="1177"/>
      <c r="H43" s="1178"/>
      <c r="I43" s="345">
        <v>3627</v>
      </c>
      <c r="J43" s="346">
        <v>4968</v>
      </c>
      <c r="K43" s="346">
        <v>5095</v>
      </c>
      <c r="L43" s="346">
        <v>4935</v>
      </c>
      <c r="M43" s="347">
        <v>4155</v>
      </c>
    </row>
    <row r="44" spans="2:13" ht="27.75" customHeight="1">
      <c r="B44" s="1171"/>
      <c r="C44" s="1172"/>
      <c r="D44" s="104"/>
      <c r="E44" s="1177" t="s">
        <v>34</v>
      </c>
      <c r="F44" s="1177"/>
      <c r="G44" s="1177"/>
      <c r="H44" s="1178"/>
      <c r="I44" s="345">
        <v>1021</v>
      </c>
      <c r="J44" s="346">
        <v>3706</v>
      </c>
      <c r="K44" s="346">
        <v>4409</v>
      </c>
      <c r="L44" s="346">
        <v>4378</v>
      </c>
      <c r="M44" s="347">
        <v>4434</v>
      </c>
    </row>
    <row r="45" spans="2:13" ht="27.75" customHeight="1">
      <c r="B45" s="1171"/>
      <c r="C45" s="1172"/>
      <c r="D45" s="104"/>
      <c r="E45" s="1177" t="s">
        <v>35</v>
      </c>
      <c r="F45" s="1177"/>
      <c r="G45" s="1177"/>
      <c r="H45" s="1178"/>
      <c r="I45" s="345" t="s">
        <v>490</v>
      </c>
      <c r="J45" s="346" t="s">
        <v>490</v>
      </c>
      <c r="K45" s="346" t="s">
        <v>490</v>
      </c>
      <c r="L45" s="346" t="s">
        <v>490</v>
      </c>
      <c r="M45" s="347" t="s">
        <v>490</v>
      </c>
    </row>
    <row r="46" spans="2:13" ht="27.75" customHeight="1">
      <c r="B46" s="1171"/>
      <c r="C46" s="1172"/>
      <c r="D46" s="105"/>
      <c r="E46" s="1177" t="s">
        <v>36</v>
      </c>
      <c r="F46" s="1177"/>
      <c r="G46" s="1177"/>
      <c r="H46" s="1178"/>
      <c r="I46" s="345" t="s">
        <v>490</v>
      </c>
      <c r="J46" s="346" t="s">
        <v>490</v>
      </c>
      <c r="K46" s="346" t="s">
        <v>490</v>
      </c>
      <c r="L46" s="346" t="s">
        <v>490</v>
      </c>
      <c r="M46" s="347" t="s">
        <v>490</v>
      </c>
    </row>
    <row r="47" spans="2:13" ht="27.75" customHeight="1">
      <c r="B47" s="1171"/>
      <c r="C47" s="1172"/>
      <c r="D47" s="106"/>
      <c r="E47" s="1179" t="s">
        <v>37</v>
      </c>
      <c r="F47" s="1180"/>
      <c r="G47" s="1180"/>
      <c r="H47" s="1181"/>
      <c r="I47" s="345" t="s">
        <v>490</v>
      </c>
      <c r="J47" s="346" t="s">
        <v>490</v>
      </c>
      <c r="K47" s="346" t="s">
        <v>490</v>
      </c>
      <c r="L47" s="346" t="s">
        <v>490</v>
      </c>
      <c r="M47" s="347" t="s">
        <v>490</v>
      </c>
    </row>
    <row r="48" spans="2:13" ht="27.75" customHeight="1">
      <c r="B48" s="1171"/>
      <c r="C48" s="1172"/>
      <c r="D48" s="104"/>
      <c r="E48" s="1177" t="s">
        <v>38</v>
      </c>
      <c r="F48" s="1177"/>
      <c r="G48" s="1177"/>
      <c r="H48" s="1178"/>
      <c r="I48" s="345" t="s">
        <v>490</v>
      </c>
      <c r="J48" s="346" t="s">
        <v>490</v>
      </c>
      <c r="K48" s="346" t="s">
        <v>490</v>
      </c>
      <c r="L48" s="346" t="s">
        <v>490</v>
      </c>
      <c r="M48" s="347" t="s">
        <v>490</v>
      </c>
    </row>
    <row r="49" spans="2:13" ht="27.75" customHeight="1">
      <c r="B49" s="1173"/>
      <c r="C49" s="1174"/>
      <c r="D49" s="104"/>
      <c r="E49" s="1177" t="s">
        <v>39</v>
      </c>
      <c r="F49" s="1177"/>
      <c r="G49" s="1177"/>
      <c r="H49" s="1178"/>
      <c r="I49" s="345" t="s">
        <v>490</v>
      </c>
      <c r="J49" s="346" t="s">
        <v>490</v>
      </c>
      <c r="K49" s="346" t="s">
        <v>490</v>
      </c>
      <c r="L49" s="346" t="s">
        <v>490</v>
      </c>
      <c r="M49" s="347" t="s">
        <v>490</v>
      </c>
    </row>
    <row r="50" spans="2:13" ht="27.75" customHeight="1">
      <c r="B50" s="1182" t="s">
        <v>40</v>
      </c>
      <c r="C50" s="1183"/>
      <c r="D50" s="107"/>
      <c r="E50" s="1177" t="s">
        <v>41</v>
      </c>
      <c r="F50" s="1177"/>
      <c r="G50" s="1177"/>
      <c r="H50" s="1178"/>
      <c r="I50" s="345">
        <v>9093</v>
      </c>
      <c r="J50" s="346">
        <v>7881</v>
      </c>
      <c r="K50" s="346">
        <v>8750</v>
      </c>
      <c r="L50" s="346">
        <v>9715</v>
      </c>
      <c r="M50" s="347">
        <v>9153</v>
      </c>
    </row>
    <row r="51" spans="2:13" ht="27.75" customHeight="1">
      <c r="B51" s="1171"/>
      <c r="C51" s="1172"/>
      <c r="D51" s="104"/>
      <c r="E51" s="1177" t="s">
        <v>42</v>
      </c>
      <c r="F51" s="1177"/>
      <c r="G51" s="1177"/>
      <c r="H51" s="1178"/>
      <c r="I51" s="345">
        <v>477</v>
      </c>
      <c r="J51" s="346">
        <v>417</v>
      </c>
      <c r="K51" s="346">
        <v>328</v>
      </c>
      <c r="L51" s="346">
        <v>247</v>
      </c>
      <c r="M51" s="347">
        <v>177</v>
      </c>
    </row>
    <row r="52" spans="2:13" ht="27.75" customHeight="1">
      <c r="B52" s="1173"/>
      <c r="C52" s="1174"/>
      <c r="D52" s="104"/>
      <c r="E52" s="1177" t="s">
        <v>43</v>
      </c>
      <c r="F52" s="1177"/>
      <c r="G52" s="1177"/>
      <c r="H52" s="1178"/>
      <c r="I52" s="345">
        <v>22253</v>
      </c>
      <c r="J52" s="346">
        <v>23861</v>
      </c>
      <c r="K52" s="346">
        <v>23262</v>
      </c>
      <c r="L52" s="346">
        <v>22379</v>
      </c>
      <c r="M52" s="347">
        <v>20877</v>
      </c>
    </row>
    <row r="53" spans="2:13" ht="27.75" customHeight="1" thickBot="1">
      <c r="B53" s="1184" t="s">
        <v>19</v>
      </c>
      <c r="C53" s="1185"/>
      <c r="D53" s="108"/>
      <c r="E53" s="1186" t="s">
        <v>44</v>
      </c>
      <c r="F53" s="1186"/>
      <c r="G53" s="1186"/>
      <c r="H53" s="1187"/>
      <c r="I53" s="348">
        <v>-5691</v>
      </c>
      <c r="J53" s="349">
        <v>-315</v>
      </c>
      <c r="K53" s="349">
        <v>-775</v>
      </c>
      <c r="L53" s="349">
        <v>-2068</v>
      </c>
      <c r="M53" s="350">
        <v>-1540</v>
      </c>
    </row>
    <row r="54" spans="2:13" ht="27.75" customHeight="1">
      <c r="B54" s="109"/>
      <c r="C54" s="110"/>
      <c r="D54" s="110"/>
      <c r="E54" s="111"/>
      <c r="F54" s="111"/>
      <c r="G54" s="111"/>
      <c r="H54" s="111"/>
      <c r="I54" s="112"/>
      <c r="J54" s="112"/>
      <c r="K54" s="112"/>
      <c r="L54" s="112"/>
      <c r="M54" s="112"/>
    </row>
    <row r="55" spans="2:13" ht="13"/>
  </sheetData>
  <sheetProtection algorithmName="SHA-512" hashValue="Mqysglw40bnubiYTz84T6w8soreButkiN6Ud8xwcVDRw0PlM9iK2Y4dH7SxEMhhEECWBV9FD63H5tS26+8WJhw==" saltValue="7S92bfGMyzl64PXUvDPj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5" zoomScaleNormal="100" zoomScaleSheetLayoutView="100" workbookViewId="0">
      <selection activeCell="B37" sqref="E37:S37"/>
    </sheetView>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530</v>
      </c>
      <c r="G54" s="117" t="s">
        <v>531</v>
      </c>
      <c r="H54" s="118" t="s">
        <v>532</v>
      </c>
    </row>
    <row r="55" spans="2:8" ht="52.5" customHeight="1">
      <c r="B55" s="119"/>
      <c r="C55" s="1196" t="s">
        <v>46</v>
      </c>
      <c r="D55" s="1196"/>
      <c r="E55" s="1197"/>
      <c r="F55" s="120">
        <v>3460</v>
      </c>
      <c r="G55" s="120">
        <v>4069</v>
      </c>
      <c r="H55" s="121">
        <v>4303</v>
      </c>
    </row>
    <row r="56" spans="2:8" ht="52.5" customHeight="1">
      <c r="B56" s="122"/>
      <c r="C56" s="1198" t="s">
        <v>47</v>
      </c>
      <c r="D56" s="1198"/>
      <c r="E56" s="1199"/>
      <c r="F56" s="123">
        <v>988</v>
      </c>
      <c r="G56" s="123">
        <v>790</v>
      </c>
      <c r="H56" s="124">
        <v>612</v>
      </c>
    </row>
    <row r="57" spans="2:8" ht="53.25" customHeight="1">
      <c r="B57" s="122"/>
      <c r="C57" s="1200" t="s">
        <v>48</v>
      </c>
      <c r="D57" s="1200"/>
      <c r="E57" s="1201"/>
      <c r="F57" s="125">
        <v>3112</v>
      </c>
      <c r="G57" s="125">
        <v>3428</v>
      </c>
      <c r="H57" s="126">
        <v>3087</v>
      </c>
    </row>
    <row r="58" spans="2:8" ht="45.75" customHeight="1">
      <c r="B58" s="127"/>
      <c r="C58" s="1188" t="s">
        <v>555</v>
      </c>
      <c r="D58" s="1189"/>
      <c r="E58" s="1190"/>
      <c r="F58" s="128">
        <v>2495</v>
      </c>
      <c r="G58" s="128">
        <v>2660</v>
      </c>
      <c r="H58" s="129">
        <v>2130</v>
      </c>
    </row>
    <row r="59" spans="2:8" ht="45.75" customHeight="1">
      <c r="B59" s="127"/>
      <c r="C59" s="1188" t="s">
        <v>556</v>
      </c>
      <c r="D59" s="1189"/>
      <c r="E59" s="1190"/>
      <c r="F59" s="128">
        <v>425</v>
      </c>
      <c r="G59" s="128">
        <v>425</v>
      </c>
      <c r="H59" s="129">
        <v>410</v>
      </c>
    </row>
    <row r="60" spans="2:8" ht="45.75" customHeight="1">
      <c r="B60" s="127"/>
      <c r="C60" s="1188" t="s">
        <v>557</v>
      </c>
      <c r="D60" s="1189"/>
      <c r="E60" s="1190"/>
      <c r="F60" s="128">
        <v>120</v>
      </c>
      <c r="G60" s="128">
        <v>240</v>
      </c>
      <c r="H60" s="129">
        <v>360</v>
      </c>
    </row>
    <row r="61" spans="2:8" ht="45.75" customHeight="1">
      <c r="B61" s="127"/>
      <c r="C61" s="1188" t="s">
        <v>558</v>
      </c>
      <c r="D61" s="1189"/>
      <c r="E61" s="1190"/>
      <c r="F61" s="128" t="s">
        <v>549</v>
      </c>
      <c r="G61" s="128" t="s">
        <v>549</v>
      </c>
      <c r="H61" s="129">
        <v>90</v>
      </c>
    </row>
    <row r="62" spans="2:8" ht="45.75" customHeight="1" thickBot="1">
      <c r="B62" s="130"/>
      <c r="C62" s="1191" t="s">
        <v>559</v>
      </c>
      <c r="D62" s="1192"/>
      <c r="E62" s="1193"/>
      <c r="F62" s="131">
        <v>48</v>
      </c>
      <c r="G62" s="131">
        <v>41</v>
      </c>
      <c r="H62" s="132">
        <v>35</v>
      </c>
    </row>
    <row r="63" spans="2:8" ht="52.5" customHeight="1" thickBot="1">
      <c r="B63" s="133"/>
      <c r="C63" s="1194" t="s">
        <v>49</v>
      </c>
      <c r="D63" s="1194"/>
      <c r="E63" s="1195"/>
      <c r="F63" s="134">
        <v>7560</v>
      </c>
      <c r="G63" s="134">
        <v>8287</v>
      </c>
      <c r="H63" s="135">
        <v>8002</v>
      </c>
    </row>
    <row r="64" spans="2:8" ht="13"/>
  </sheetData>
  <sheetProtection algorithmName="SHA-512" hashValue="5hWLRx4373eybgtuzv3FM8urSrSVID2bzh0+WUmYAezInynWZZhYexgvzWMyX2gwFOl944a6YP9Wvw2eVq6wNg==" saltValue="PE/I0XCv9jTCOWWU21y8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50</v>
      </c>
      <c r="E2" s="147"/>
      <c r="F2" s="148" t="s">
        <v>527</v>
      </c>
      <c r="G2" s="149"/>
      <c r="H2" s="150"/>
    </row>
    <row r="3" spans="1:8">
      <c r="A3" s="146" t="s">
        <v>520</v>
      </c>
      <c r="B3" s="151"/>
      <c r="C3" s="152"/>
      <c r="D3" s="153">
        <v>77225</v>
      </c>
      <c r="E3" s="154"/>
      <c r="F3" s="155">
        <v>45588</v>
      </c>
      <c r="G3" s="156"/>
      <c r="H3" s="157"/>
    </row>
    <row r="4" spans="1:8">
      <c r="A4" s="158"/>
      <c r="B4" s="159"/>
      <c r="C4" s="160"/>
      <c r="D4" s="161">
        <v>15743</v>
      </c>
      <c r="E4" s="162"/>
      <c r="F4" s="163">
        <v>24150</v>
      </c>
      <c r="G4" s="164"/>
      <c r="H4" s="165"/>
    </row>
    <row r="5" spans="1:8">
      <c r="A5" s="146" t="s">
        <v>522</v>
      </c>
      <c r="B5" s="151"/>
      <c r="C5" s="152"/>
      <c r="D5" s="153">
        <v>98120</v>
      </c>
      <c r="E5" s="154"/>
      <c r="F5" s="155">
        <v>45483</v>
      </c>
      <c r="G5" s="156"/>
      <c r="H5" s="157"/>
    </row>
    <row r="6" spans="1:8">
      <c r="A6" s="158"/>
      <c r="B6" s="159"/>
      <c r="C6" s="160"/>
      <c r="D6" s="161">
        <v>9507</v>
      </c>
      <c r="E6" s="162"/>
      <c r="F6" s="163">
        <v>24241</v>
      </c>
      <c r="G6" s="164"/>
      <c r="H6" s="165"/>
    </row>
    <row r="7" spans="1:8">
      <c r="A7" s="146" t="s">
        <v>523</v>
      </c>
      <c r="B7" s="151"/>
      <c r="C7" s="152"/>
      <c r="D7" s="153">
        <v>29327</v>
      </c>
      <c r="E7" s="154"/>
      <c r="F7" s="155">
        <v>45945</v>
      </c>
      <c r="G7" s="156"/>
      <c r="H7" s="157"/>
    </row>
    <row r="8" spans="1:8">
      <c r="A8" s="158"/>
      <c r="B8" s="159"/>
      <c r="C8" s="160"/>
      <c r="D8" s="161">
        <v>4645</v>
      </c>
      <c r="E8" s="162"/>
      <c r="F8" s="163">
        <v>25180</v>
      </c>
      <c r="G8" s="164"/>
      <c r="H8" s="165"/>
    </row>
    <row r="9" spans="1:8">
      <c r="A9" s="146" t="s">
        <v>524</v>
      </c>
      <c r="B9" s="151"/>
      <c r="C9" s="152"/>
      <c r="D9" s="153">
        <v>46013</v>
      </c>
      <c r="E9" s="154"/>
      <c r="F9" s="155">
        <v>44475</v>
      </c>
      <c r="G9" s="156"/>
      <c r="H9" s="157"/>
    </row>
    <row r="10" spans="1:8">
      <c r="A10" s="158"/>
      <c r="B10" s="159"/>
      <c r="C10" s="160"/>
      <c r="D10" s="161">
        <v>18734</v>
      </c>
      <c r="E10" s="162"/>
      <c r="F10" s="163">
        <v>24780</v>
      </c>
      <c r="G10" s="164"/>
      <c r="H10" s="165"/>
    </row>
    <row r="11" spans="1:8">
      <c r="A11" s="146" t="s">
        <v>525</v>
      </c>
      <c r="B11" s="151"/>
      <c r="C11" s="152"/>
      <c r="D11" s="153">
        <v>44753</v>
      </c>
      <c r="E11" s="154"/>
      <c r="F11" s="155">
        <v>45982</v>
      </c>
      <c r="G11" s="156"/>
      <c r="H11" s="157"/>
    </row>
    <row r="12" spans="1:8">
      <c r="A12" s="158"/>
      <c r="B12" s="159"/>
      <c r="C12" s="166"/>
      <c r="D12" s="161">
        <v>17050</v>
      </c>
      <c r="E12" s="162"/>
      <c r="F12" s="163">
        <v>25583</v>
      </c>
      <c r="G12" s="164"/>
      <c r="H12" s="165"/>
    </row>
    <row r="13" spans="1:8">
      <c r="A13" s="146"/>
      <c r="B13" s="151"/>
      <c r="C13" s="152"/>
      <c r="D13" s="153">
        <v>59088</v>
      </c>
      <c r="E13" s="154"/>
      <c r="F13" s="155">
        <v>45495</v>
      </c>
      <c r="G13" s="167"/>
      <c r="H13" s="157"/>
    </row>
    <row r="14" spans="1:8">
      <c r="A14" s="158"/>
      <c r="B14" s="159"/>
      <c r="C14" s="160"/>
      <c r="D14" s="161">
        <v>13136</v>
      </c>
      <c r="E14" s="162"/>
      <c r="F14" s="163">
        <v>24787</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5.84</v>
      </c>
      <c r="C19" s="168">
        <f>ROUND(VALUE(SUBSTITUTE(実質収支比率等に係る経年分析!G$48,"▲","-")),2)</f>
        <v>10.02</v>
      </c>
      <c r="D19" s="168">
        <f>ROUND(VALUE(SUBSTITUTE(実質収支比率等に係る経年分析!H$48,"▲","-")),2)</f>
        <v>8.83</v>
      </c>
      <c r="E19" s="168">
        <f>ROUND(VALUE(SUBSTITUTE(実質収支比率等に係る経年分析!I$48,"▲","-")),2)</f>
        <v>9.1199999999999992</v>
      </c>
      <c r="F19" s="168">
        <f>ROUND(VALUE(SUBSTITUTE(実質収支比率等に係る経年分析!J$48,"▲","-")),2)</f>
        <v>9.65</v>
      </c>
    </row>
    <row r="20" spans="1:11">
      <c r="A20" s="168" t="s">
        <v>53</v>
      </c>
      <c r="B20" s="168">
        <f>ROUND(VALUE(SUBSTITUTE(実質収支比率等に係る経年分析!F$47,"▲","-")),2)</f>
        <v>27.43</v>
      </c>
      <c r="C20" s="168">
        <f>ROUND(VALUE(SUBSTITUTE(実質収支比率等に係る経年分析!G$47,"▲","-")),2)</f>
        <v>22.29</v>
      </c>
      <c r="D20" s="168">
        <f>ROUND(VALUE(SUBSTITUTE(実質収支比率等に係る経年分析!H$47,"▲","-")),2)</f>
        <v>23.75</v>
      </c>
      <c r="E20" s="168">
        <f>ROUND(VALUE(SUBSTITUTE(実質収支比率等に係る経年分析!I$47,"▲","-")),2)</f>
        <v>28.65</v>
      </c>
      <c r="F20" s="168">
        <f>ROUND(VALUE(SUBSTITUTE(実質収支比率等に係る経年分析!J$47,"▲","-")),2)</f>
        <v>29.13</v>
      </c>
    </row>
    <row r="21" spans="1:11">
      <c r="A21" s="168" t="s">
        <v>54</v>
      </c>
      <c r="B21" s="168">
        <f>IF(ISNUMBER(VALUE(SUBSTITUTE(実質収支比率等に係る経年分析!F$49,"▲","-"))),ROUND(VALUE(SUBSTITUTE(実質収支比率等に係る経年分析!F$49,"▲","-")),2),NA())</f>
        <v>-1.88</v>
      </c>
      <c r="C21" s="168">
        <f>IF(ISNUMBER(VALUE(SUBSTITUTE(実質収支比率等に係る経年分析!G$49,"▲","-"))),ROUND(VALUE(SUBSTITUTE(実質収支比率等に係る経年分析!G$49,"▲","-")),2),NA())</f>
        <v>0.26</v>
      </c>
      <c r="D21" s="168">
        <f>IF(ISNUMBER(VALUE(SUBSTITUTE(実質収支比率等に係る経年分析!H$49,"▲","-"))),ROUND(VALUE(SUBSTITUTE(実質収支比率等に係る経年分析!H$49,"▲","-")),2),NA())</f>
        <v>2.5499999999999998</v>
      </c>
      <c r="E21" s="168">
        <f>IF(ISNUMBER(VALUE(SUBSTITUTE(実質収支比率等に係る経年分析!I$49,"▲","-"))),ROUND(VALUE(SUBSTITUTE(実質収支比率等に係る経年分析!I$49,"▲","-")),2),NA())</f>
        <v>4.3499999999999996</v>
      </c>
      <c r="F21" s="168">
        <f>IF(ISNUMBER(VALUE(SUBSTITUTE(実質収支比率等に係る経年分析!J$49,"▲","-"))),ROUND(VALUE(SUBSTITUTE(実質収支比率等に係る経年分析!J$49,"▲","-")),2),NA())</f>
        <v>2.46</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用地先行取得事業特別会計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1.03</v>
      </c>
    </row>
    <row r="33" spans="1:16">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3.92</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12.36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5.68</v>
      </c>
    </row>
    <row r="35" spans="1:16">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4.3899999999999997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6.41</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9.64</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1795</v>
      </c>
      <c r="E42" s="170"/>
      <c r="F42" s="170"/>
      <c r="G42" s="170">
        <f>'実質公債費比率（分子）の構造'!L$52</f>
        <v>2024</v>
      </c>
      <c r="H42" s="170"/>
      <c r="I42" s="170"/>
      <c r="J42" s="170">
        <f>'実質公債費比率（分子）の構造'!M$52</f>
        <v>2061</v>
      </c>
      <c r="K42" s="170"/>
      <c r="L42" s="170"/>
      <c r="M42" s="170">
        <f>'実質公債費比率（分子）の構造'!N$52</f>
        <v>2075</v>
      </c>
      <c r="N42" s="170"/>
      <c r="O42" s="170"/>
      <c r="P42" s="170">
        <f>'実質公債費比率（分子）の構造'!O$52</f>
        <v>1939</v>
      </c>
    </row>
    <row r="43" spans="1:16">
      <c r="A43" s="170" t="s">
        <v>16</v>
      </c>
      <c r="B43" s="170">
        <f>'実質公債費比率（分子）の構造'!K$51</f>
        <v>1</v>
      </c>
      <c r="C43" s="170"/>
      <c r="D43" s="170"/>
      <c r="E43" s="170">
        <f>'実質公債費比率（分子）の構造'!L$51</f>
        <v>1</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c r="A44" s="170" t="s">
        <v>62</v>
      </c>
      <c r="B44" s="170">
        <f>'実質公債費比率（分子）の構造'!K$50</f>
        <v>64</v>
      </c>
      <c r="C44" s="170"/>
      <c r="D44" s="170"/>
      <c r="E44" s="170">
        <f>'実質公債費比率（分子）の構造'!L$50</f>
        <v>64</v>
      </c>
      <c r="F44" s="170"/>
      <c r="G44" s="170"/>
      <c r="H44" s="170">
        <f>'実質公債費比率（分子）の構造'!M$50</f>
        <v>65</v>
      </c>
      <c r="I44" s="170"/>
      <c r="J44" s="170"/>
      <c r="K44" s="170">
        <f>'実質公債費比率（分子）の構造'!N$50</f>
        <v>0</v>
      </c>
      <c r="L44" s="170"/>
      <c r="M44" s="170"/>
      <c r="N44" s="170" t="str">
        <f>'実質公債費比率（分子）の構造'!O$50</f>
        <v>-</v>
      </c>
      <c r="O44" s="170"/>
      <c r="P44" s="170"/>
    </row>
    <row r="45" spans="1:16">
      <c r="A45" s="170" t="s">
        <v>63</v>
      </c>
      <c r="B45" s="170">
        <f>'実質公債費比率（分子）の構造'!K$49</f>
        <v>81</v>
      </c>
      <c r="C45" s="170"/>
      <c r="D45" s="170"/>
      <c r="E45" s="170">
        <f>'実質公債費比率（分子）の構造'!L$49</f>
        <v>61</v>
      </c>
      <c r="F45" s="170"/>
      <c r="G45" s="170"/>
      <c r="H45" s="170">
        <f>'実質公債費比率（分子）の構造'!M$49</f>
        <v>103</v>
      </c>
      <c r="I45" s="170"/>
      <c r="J45" s="170"/>
      <c r="K45" s="170">
        <f>'実質公債費比率（分子）の構造'!N$49</f>
        <v>99</v>
      </c>
      <c r="L45" s="170"/>
      <c r="M45" s="170"/>
      <c r="N45" s="170">
        <f>'実質公債費比率（分子）の構造'!O$49</f>
        <v>193</v>
      </c>
      <c r="O45" s="170"/>
      <c r="P45" s="170"/>
    </row>
    <row r="46" spans="1:16">
      <c r="A46" s="170" t="s">
        <v>64</v>
      </c>
      <c r="B46" s="170">
        <f>'実質公債費比率（分子）の構造'!K$48</f>
        <v>492</v>
      </c>
      <c r="C46" s="170"/>
      <c r="D46" s="170"/>
      <c r="E46" s="170">
        <f>'実質公債費比率（分子）の構造'!L$48</f>
        <v>477</v>
      </c>
      <c r="F46" s="170"/>
      <c r="G46" s="170"/>
      <c r="H46" s="170">
        <f>'実質公債費比率（分子）の構造'!M$48</f>
        <v>479</v>
      </c>
      <c r="I46" s="170"/>
      <c r="J46" s="170"/>
      <c r="K46" s="170">
        <f>'実質公債費比率（分子）の構造'!N$48</f>
        <v>400</v>
      </c>
      <c r="L46" s="170"/>
      <c r="M46" s="170"/>
      <c r="N46" s="170">
        <f>'実質公債費比率（分子）の構造'!O$48</f>
        <v>371</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1850</v>
      </c>
      <c r="C49" s="170"/>
      <c r="D49" s="170"/>
      <c r="E49" s="170">
        <f>'実質公債費比率（分子）の構造'!L$45</f>
        <v>2204</v>
      </c>
      <c r="F49" s="170"/>
      <c r="G49" s="170"/>
      <c r="H49" s="170">
        <f>'実質公債費比率（分子）の構造'!M$45</f>
        <v>2354</v>
      </c>
      <c r="I49" s="170"/>
      <c r="J49" s="170"/>
      <c r="K49" s="170">
        <f>'実質公債費比率（分子）の構造'!N$45</f>
        <v>2464</v>
      </c>
      <c r="L49" s="170"/>
      <c r="M49" s="170"/>
      <c r="N49" s="170">
        <f>'実質公債費比率（分子）の構造'!O$45</f>
        <v>2186</v>
      </c>
      <c r="O49" s="170"/>
      <c r="P49" s="170"/>
    </row>
    <row r="50" spans="1:16">
      <c r="A50" s="170" t="s">
        <v>67</v>
      </c>
      <c r="B50" s="170" t="e">
        <f>NA()</f>
        <v>#N/A</v>
      </c>
      <c r="C50" s="170">
        <f>IF(ISNUMBER('実質公債費比率（分子）の構造'!K$53),'実質公債費比率（分子）の構造'!K$53,NA())</f>
        <v>693</v>
      </c>
      <c r="D50" s="170" t="e">
        <f>NA()</f>
        <v>#N/A</v>
      </c>
      <c r="E50" s="170" t="e">
        <f>NA()</f>
        <v>#N/A</v>
      </c>
      <c r="F50" s="170">
        <f>IF(ISNUMBER('実質公債費比率（分子）の構造'!L$53),'実質公債費比率（分子）の構造'!L$53,NA())</f>
        <v>783</v>
      </c>
      <c r="G50" s="170" t="e">
        <f>NA()</f>
        <v>#N/A</v>
      </c>
      <c r="H50" s="170" t="e">
        <f>NA()</f>
        <v>#N/A</v>
      </c>
      <c r="I50" s="170">
        <f>IF(ISNUMBER('実質公債費比率（分子）の構造'!M$53),'実質公債費比率（分子）の構造'!M$53,NA())</f>
        <v>941</v>
      </c>
      <c r="J50" s="170" t="e">
        <f>NA()</f>
        <v>#N/A</v>
      </c>
      <c r="K50" s="170" t="e">
        <f>NA()</f>
        <v>#N/A</v>
      </c>
      <c r="L50" s="170">
        <f>IF(ISNUMBER('実質公債費比率（分子）の構造'!N$53),'実質公債費比率（分子）の構造'!N$53,NA())</f>
        <v>888</v>
      </c>
      <c r="M50" s="170" t="e">
        <f>NA()</f>
        <v>#N/A</v>
      </c>
      <c r="N50" s="170" t="e">
        <f>NA()</f>
        <v>#N/A</v>
      </c>
      <c r="O50" s="170">
        <f>IF(ISNUMBER('実質公債費比率（分子）の構造'!O$53),'実質公債費比率（分子）の構造'!O$53,NA())</f>
        <v>811</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22253</v>
      </c>
      <c r="E56" s="169"/>
      <c r="F56" s="169"/>
      <c r="G56" s="169">
        <f>'将来負担比率（分子）の構造'!J$52</f>
        <v>23861</v>
      </c>
      <c r="H56" s="169"/>
      <c r="I56" s="169"/>
      <c r="J56" s="169">
        <f>'将来負担比率（分子）の構造'!K$52</f>
        <v>23262</v>
      </c>
      <c r="K56" s="169"/>
      <c r="L56" s="169"/>
      <c r="M56" s="169">
        <f>'将来負担比率（分子）の構造'!L$52</f>
        <v>22379</v>
      </c>
      <c r="N56" s="169"/>
      <c r="O56" s="169"/>
      <c r="P56" s="169">
        <f>'将来負担比率（分子）の構造'!M$52</f>
        <v>20877</v>
      </c>
    </row>
    <row r="57" spans="1:16">
      <c r="A57" s="169" t="s">
        <v>42</v>
      </c>
      <c r="B57" s="169"/>
      <c r="C57" s="169"/>
      <c r="D57" s="169">
        <f>'将来負担比率（分子）の構造'!I$51</f>
        <v>477</v>
      </c>
      <c r="E57" s="169"/>
      <c r="F57" s="169"/>
      <c r="G57" s="169">
        <f>'将来負担比率（分子）の構造'!J$51</f>
        <v>417</v>
      </c>
      <c r="H57" s="169"/>
      <c r="I57" s="169"/>
      <c r="J57" s="169">
        <f>'将来負担比率（分子）の構造'!K$51</f>
        <v>328</v>
      </c>
      <c r="K57" s="169"/>
      <c r="L57" s="169"/>
      <c r="M57" s="169">
        <f>'将来負担比率（分子）の構造'!L$51</f>
        <v>247</v>
      </c>
      <c r="N57" s="169"/>
      <c r="O57" s="169"/>
      <c r="P57" s="169">
        <f>'将来負担比率（分子）の構造'!M$51</f>
        <v>177</v>
      </c>
    </row>
    <row r="58" spans="1:16">
      <c r="A58" s="169" t="s">
        <v>41</v>
      </c>
      <c r="B58" s="169"/>
      <c r="C58" s="169"/>
      <c r="D58" s="169">
        <f>'将来負担比率（分子）の構造'!I$50</f>
        <v>9093</v>
      </c>
      <c r="E58" s="169"/>
      <c r="F58" s="169"/>
      <c r="G58" s="169">
        <f>'将来負担比率（分子）の構造'!J$50</f>
        <v>7881</v>
      </c>
      <c r="H58" s="169"/>
      <c r="I58" s="169"/>
      <c r="J58" s="169">
        <f>'将来負担比率（分子）の構造'!K$50</f>
        <v>8750</v>
      </c>
      <c r="K58" s="169"/>
      <c r="L58" s="169"/>
      <c r="M58" s="169">
        <f>'将来負担比率（分子）の構造'!L$50</f>
        <v>9715</v>
      </c>
      <c r="N58" s="169"/>
      <c r="O58" s="169"/>
      <c r="P58" s="169">
        <f>'将来負担比率（分子）の構造'!M$50</f>
        <v>9153</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c r="A63" s="169" t="s">
        <v>34</v>
      </c>
      <c r="B63" s="169">
        <f>'将来負担比率（分子）の構造'!I$44</f>
        <v>1021</v>
      </c>
      <c r="C63" s="169"/>
      <c r="D63" s="169"/>
      <c r="E63" s="169">
        <f>'将来負担比率（分子）の構造'!J$44</f>
        <v>3706</v>
      </c>
      <c r="F63" s="169"/>
      <c r="G63" s="169"/>
      <c r="H63" s="169">
        <f>'将来負担比率（分子）の構造'!K$44</f>
        <v>4409</v>
      </c>
      <c r="I63" s="169"/>
      <c r="J63" s="169"/>
      <c r="K63" s="169">
        <f>'将来負担比率（分子）の構造'!L$44</f>
        <v>4378</v>
      </c>
      <c r="L63" s="169"/>
      <c r="M63" s="169"/>
      <c r="N63" s="169">
        <f>'将来負担比率（分子）の構造'!M$44</f>
        <v>4434</v>
      </c>
      <c r="O63" s="169"/>
      <c r="P63" s="169"/>
    </row>
    <row r="64" spans="1:16">
      <c r="A64" s="169" t="s">
        <v>33</v>
      </c>
      <c r="B64" s="169">
        <f>'将来負担比率（分子）の構造'!I$43</f>
        <v>3627</v>
      </c>
      <c r="C64" s="169"/>
      <c r="D64" s="169"/>
      <c r="E64" s="169">
        <f>'将来負担比率（分子）の構造'!J$43</f>
        <v>4968</v>
      </c>
      <c r="F64" s="169"/>
      <c r="G64" s="169"/>
      <c r="H64" s="169">
        <f>'将来負担比率（分子）の構造'!K$43</f>
        <v>5095</v>
      </c>
      <c r="I64" s="169"/>
      <c r="J64" s="169"/>
      <c r="K64" s="169">
        <f>'将来負担比率（分子）の構造'!L$43</f>
        <v>4935</v>
      </c>
      <c r="L64" s="169"/>
      <c r="M64" s="169"/>
      <c r="N64" s="169">
        <f>'将来負担比率（分子）の構造'!M$43</f>
        <v>4155</v>
      </c>
      <c r="O64" s="169"/>
      <c r="P64" s="169"/>
    </row>
    <row r="65" spans="1:16">
      <c r="A65" s="169" t="s">
        <v>32</v>
      </c>
      <c r="B65" s="169">
        <f>'将来負担比率（分子）の構造'!I$42</f>
        <v>129</v>
      </c>
      <c r="C65" s="169"/>
      <c r="D65" s="169"/>
      <c r="E65" s="169">
        <f>'将来負担比率（分子）の構造'!J$42</f>
        <v>65</v>
      </c>
      <c r="F65" s="169"/>
      <c r="G65" s="169"/>
      <c r="H65" s="169">
        <f>'将来負担比率（分子）の構造'!K$42</f>
        <v>0</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21355</v>
      </c>
      <c r="C66" s="169"/>
      <c r="D66" s="169"/>
      <c r="E66" s="169">
        <f>'将来負担比率（分子）の構造'!J$41</f>
        <v>23105</v>
      </c>
      <c r="F66" s="169"/>
      <c r="G66" s="169"/>
      <c r="H66" s="169">
        <f>'将来負担比率（分子）の構造'!K$41</f>
        <v>22061</v>
      </c>
      <c r="I66" s="169"/>
      <c r="J66" s="169"/>
      <c r="K66" s="169">
        <f>'将来負担比率（分子）の構造'!L$41</f>
        <v>20960</v>
      </c>
      <c r="L66" s="169"/>
      <c r="M66" s="169"/>
      <c r="N66" s="169">
        <f>'将来負担比率（分子）の構造'!M$41</f>
        <v>20078</v>
      </c>
      <c r="O66" s="169"/>
      <c r="P66" s="169"/>
    </row>
    <row r="67" spans="1:16">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3460</v>
      </c>
      <c r="C72" s="173">
        <f>基金残高に係る経年分析!G55</f>
        <v>4069</v>
      </c>
      <c r="D72" s="173">
        <f>基金残高に係る経年分析!H55</f>
        <v>4303</v>
      </c>
    </row>
    <row r="73" spans="1:16">
      <c r="A73" s="172" t="s">
        <v>74</v>
      </c>
      <c r="B73" s="173">
        <f>基金残高に係る経年分析!F56</f>
        <v>988</v>
      </c>
      <c r="C73" s="173">
        <f>基金残高に係る経年分析!G56</f>
        <v>790</v>
      </c>
      <c r="D73" s="173">
        <f>基金残高に係る経年分析!H56</f>
        <v>612</v>
      </c>
    </row>
    <row r="74" spans="1:16">
      <c r="A74" s="172" t="s">
        <v>75</v>
      </c>
      <c r="B74" s="173">
        <f>基金残高に係る経年分析!F57</f>
        <v>3112</v>
      </c>
      <c r="C74" s="173">
        <f>基金残高に係る経年分析!G57</f>
        <v>3428</v>
      </c>
      <c r="D74" s="173">
        <f>基金残高に係る経年分析!H57</f>
        <v>3087</v>
      </c>
    </row>
  </sheetData>
  <sheetProtection algorithmName="SHA-512" hashValue="u3QK/apEnNrkbTzryh1CmVapziN2K535gnawVUZ0s07CEThO00eFfqmIAqm/O/ARjoEe7mgCULAL46+KcZpoug==" saltValue="lbt3NU4SxkK1LstRZd69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2025-03-11T06:14:48Z</cp:lastPrinted>
  <dcterms:created xsi:type="dcterms:W3CDTF">2025-02-19T05:13:27Z</dcterms:created>
  <dcterms:modified xsi:type="dcterms:W3CDTF">2025-03-12T02:59:27Z</dcterms:modified>
  <cp:category/>
</cp:coreProperties>
</file>